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tabRatio="838" activeTab="0"/>
  </bookViews>
  <sheets>
    <sheet name="Medium Range Data" sheetId="1" r:id="rId1"/>
    <sheet name="Medium Range Theory Values" sheetId="2" r:id="rId2"/>
  </sheets>
  <definedNames>
    <definedName name="_xlnm.Print_Area" localSheetId="0">'Medium Range Data'!$A$1:$I$20</definedName>
    <definedName name="_xlnm.Print_Area" localSheetId="1">'Medium Range Theory Values'!$A$1:$I$13</definedName>
    <definedName name="Z_586B6F9A_230A_11D7_8C59_0000F4A3A191_.wvu.PrintArea" localSheetId="0" hidden="1">'Medium Range Data'!$A$1:$I$20</definedName>
    <definedName name="Z_586B6F9A_230A_11D7_8C59_0000F4A3A191_.wvu.PrintArea" localSheetId="1" hidden="1">'Medium Range Theory Values'!$A$1:$I$13</definedName>
  </definedNames>
  <calcPr fullCalcOnLoad="1"/>
</workbook>
</file>

<file path=xl/sharedStrings.xml><?xml version="1.0" encoding="utf-8"?>
<sst xmlns="http://schemas.openxmlformats.org/spreadsheetml/2006/main" count="32" uniqueCount="26">
  <si>
    <t>R=</t>
  </si>
  <si>
    <t>vix=</t>
  </si>
  <si>
    <t>degrees</t>
  </si>
  <si>
    <t>=</t>
  </si>
  <si>
    <t>radians</t>
  </si>
  <si>
    <t>viy=</t>
  </si>
  <si>
    <t>m/s</t>
  </si>
  <si>
    <t>h=</t>
  </si>
  <si>
    <t>ttotal=</t>
  </si>
  <si>
    <t>m</t>
  </si>
  <si>
    <t>s</t>
  </si>
  <si>
    <t>t [s]</t>
  </si>
  <si>
    <r>
      <t xml:space="preserve">q </t>
    </r>
    <r>
      <rPr>
        <b/>
        <sz val="10"/>
        <rFont val="Arial"/>
        <family val="0"/>
      </rPr>
      <t>=</t>
    </r>
  </si>
  <si>
    <r>
      <t>R</t>
    </r>
    <r>
      <rPr>
        <b/>
        <vertAlign val="subscript"/>
        <sz val="10"/>
        <rFont val="Arial"/>
        <family val="2"/>
      </rPr>
      <t>horizontal</t>
    </r>
    <r>
      <rPr>
        <b/>
        <sz val="10"/>
        <rFont val="Arial"/>
        <family val="0"/>
      </rPr>
      <t xml:space="preserve">  =</t>
    </r>
  </si>
  <si>
    <r>
      <t>v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</t>
    </r>
  </si>
  <si>
    <t>Projectile Motion - Medium Range Theoretical Values</t>
  </si>
  <si>
    <t>Projectile Motion - Medium Range Expermental Data</t>
  </si>
  <si>
    <r>
      <t>t</t>
    </r>
    <r>
      <rPr>
        <b/>
        <vertAlign val="subscript"/>
        <sz val="10"/>
        <rFont val="Arial"/>
        <family val="2"/>
      </rPr>
      <t>total</t>
    </r>
    <r>
      <rPr>
        <b/>
        <sz val="10"/>
        <rFont val="Arial"/>
        <family val="2"/>
      </rPr>
      <t xml:space="preserve"> = </t>
    </r>
  </si>
  <si>
    <t>RH=</t>
  </si>
  <si>
    <r>
      <t>R</t>
    </r>
    <r>
      <rPr>
        <b/>
        <vertAlign val="subscript"/>
        <sz val="10"/>
        <rFont val="Arial"/>
        <family val="2"/>
      </rPr>
      <t>H</t>
    </r>
    <r>
      <rPr>
        <b/>
        <sz val="10"/>
        <rFont val="Arial"/>
        <family val="2"/>
      </rPr>
      <t xml:space="preserve"> =</t>
    </r>
  </si>
  <si>
    <t xml:space="preserve">H = </t>
  </si>
  <si>
    <r>
      <t>v</t>
    </r>
    <r>
      <rPr>
        <b/>
        <vertAlign val="subscript"/>
        <sz val="10"/>
        <rFont val="Arial"/>
        <family val="2"/>
      </rPr>
      <t>ix</t>
    </r>
    <r>
      <rPr>
        <b/>
        <sz val="10"/>
        <rFont val="Arial"/>
        <family val="2"/>
      </rPr>
      <t xml:space="preserve"> =</t>
    </r>
  </si>
  <si>
    <r>
      <t>v</t>
    </r>
    <r>
      <rPr>
        <b/>
        <vertAlign val="subscript"/>
        <sz val="10"/>
        <rFont val="Arial"/>
        <family val="2"/>
      </rPr>
      <t>iy</t>
    </r>
    <r>
      <rPr>
        <b/>
        <sz val="10"/>
        <rFont val="Arial"/>
        <family val="2"/>
      </rPr>
      <t xml:space="preserve"> =</t>
    </r>
  </si>
  <si>
    <r>
      <t>v</t>
    </r>
    <r>
      <rPr>
        <b/>
        <vertAlign val="subscript"/>
        <sz val="10"/>
        <color indexed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=</t>
    </r>
  </si>
  <si>
    <r>
      <t>corrected v</t>
    </r>
    <r>
      <rPr>
        <b/>
        <vertAlign val="subscript"/>
        <sz val="10"/>
        <color indexed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=</t>
    </r>
  </si>
  <si>
    <t>Average Time of Flight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</si>
</sst>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"/>
    <numFmt numFmtId="166" formatCode="0.0000"/>
    <numFmt numFmtId="167" formatCode="0.000E+00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6" fontId="8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 quotePrefix="1">
      <alignment horizontal="center"/>
      <protection hidden="1"/>
    </xf>
    <xf numFmtId="165" fontId="6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11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1" fontId="3" fillId="2" borderId="12" xfId="0" applyNumberFormat="1" applyFont="1" applyFill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/>
      <protection locked="0"/>
    </xf>
    <xf numFmtId="0" fontId="3" fillId="2" borderId="14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28125" style="0" customWidth="1"/>
    <col min="3" max="3" width="11.421875" style="0" customWidth="1"/>
    <col min="4" max="4" width="4.57421875" style="0" customWidth="1"/>
    <col min="5" max="5" width="4.7109375" style="0" customWidth="1"/>
    <col min="6" max="6" width="14.140625" style="0" customWidth="1"/>
    <col min="7" max="7" width="10.140625" style="0" customWidth="1"/>
  </cols>
  <sheetData>
    <row r="1" s="19" customFormat="1" ht="18.75" thickBot="1">
      <c r="A1" s="18" t="s">
        <v>16</v>
      </c>
    </row>
    <row r="2" spans="1:7" s="2" customFormat="1" ht="18.75" thickTop="1">
      <c r="A2" s="1"/>
      <c r="G2" s="46"/>
    </row>
    <row r="3" spans="1:10" s="3" customFormat="1" ht="14.25">
      <c r="A3" s="4" t="s">
        <v>13</v>
      </c>
      <c r="B3" s="53"/>
      <c r="C3" s="3" t="s">
        <v>9</v>
      </c>
      <c r="D3" s="5" t="s">
        <v>12</v>
      </c>
      <c r="E3" s="54"/>
      <c r="F3" s="6" t="s">
        <v>2</v>
      </c>
      <c r="G3" s="48" t="s">
        <v>3</v>
      </c>
      <c r="H3" s="7">
        <f>E3*PI()/180</f>
        <v>0</v>
      </c>
      <c r="I3" s="7" t="s">
        <v>4</v>
      </c>
      <c r="J3" s="7">
        <v>90</v>
      </c>
    </row>
    <row r="4" spans="1:8" s="3" customFormat="1" ht="12.75">
      <c r="A4" s="5"/>
      <c r="B4" s="51">
        <v>3</v>
      </c>
      <c r="D4" s="4"/>
      <c r="E4" s="35"/>
      <c r="F4" s="6"/>
      <c r="G4" s="49" t="e">
        <f>#REF!*((B19/B17)^2+(B4/B3)^2)^(0.5)</f>
        <v>#REF!</v>
      </c>
      <c r="H4" s="29" t="s">
        <v>6</v>
      </c>
    </row>
    <row r="5" spans="2:7" s="3" customFormat="1" ht="13.5" thickBot="1">
      <c r="B5" s="52">
        <v>0.75</v>
      </c>
      <c r="G5" s="45"/>
    </row>
    <row r="6" spans="2:12" s="3" customFormat="1" ht="13.5" thickBot="1">
      <c r="B6" s="21" t="s">
        <v>11</v>
      </c>
      <c r="C6" s="36"/>
      <c r="D6" s="36"/>
      <c r="E6" s="36"/>
      <c r="F6" s="36"/>
      <c r="G6" s="45"/>
      <c r="J6" s="36"/>
      <c r="K6" s="36"/>
      <c r="L6" s="36"/>
    </row>
    <row r="7" spans="2:12" s="3" customFormat="1" ht="13.5" thickTop="1">
      <c r="B7" s="55"/>
      <c r="C7" s="36"/>
      <c r="D7" s="36"/>
      <c r="E7" s="36"/>
      <c r="F7" s="36"/>
      <c r="G7" s="44"/>
      <c r="H7" s="36"/>
      <c r="I7" s="36"/>
      <c r="J7" s="36"/>
      <c r="K7" s="36"/>
      <c r="L7" s="36"/>
    </row>
    <row r="8" spans="2:12" s="3" customFormat="1" ht="14.25">
      <c r="B8" s="55"/>
      <c r="C8" s="36"/>
      <c r="D8" s="36"/>
      <c r="F8" s="39" t="s">
        <v>23</v>
      </c>
      <c r="G8" s="42" t="e">
        <f>B3/B17</f>
        <v>#DIV/0!</v>
      </c>
      <c r="H8" s="36"/>
      <c r="I8" s="36"/>
      <c r="J8" s="36"/>
      <c r="K8" s="36"/>
      <c r="L8" s="36"/>
    </row>
    <row r="9" spans="2:12" s="3" customFormat="1" ht="14.25">
      <c r="B9" s="55"/>
      <c r="C9" s="8"/>
      <c r="D9" s="36"/>
      <c r="F9" s="36" t="s">
        <v>24</v>
      </c>
      <c r="G9" s="42" t="e">
        <f>G8*(1-2*9.8*0.066*SIN(H3)/G8^2)^0.5</f>
        <v>#DIV/0!</v>
      </c>
      <c r="H9" s="36"/>
      <c r="I9" s="38"/>
      <c r="J9" s="36"/>
      <c r="K9" s="36"/>
      <c r="L9" s="36"/>
    </row>
    <row r="10" spans="2:12" s="3" customFormat="1" ht="12.75">
      <c r="B10" s="55"/>
      <c r="C10" s="8"/>
      <c r="D10" s="36"/>
      <c r="F10" s="7" t="s">
        <v>1</v>
      </c>
      <c r="G10" s="50" t="e">
        <f>G9*COS(H3)</f>
        <v>#DIV/0!</v>
      </c>
      <c r="H10" s="7" t="s">
        <v>6</v>
      </c>
      <c r="I10" s="7"/>
      <c r="J10" s="36"/>
      <c r="K10" s="36"/>
      <c r="L10" s="36"/>
    </row>
    <row r="11" spans="2:12" s="3" customFormat="1" ht="12.75">
      <c r="B11" s="55"/>
      <c r="C11" s="8"/>
      <c r="D11" s="36"/>
      <c r="F11" s="7" t="s">
        <v>5</v>
      </c>
      <c r="G11" s="50" t="e">
        <f>G9*SIN(H3)</f>
        <v>#DIV/0!</v>
      </c>
      <c r="H11" s="7" t="s">
        <v>6</v>
      </c>
      <c r="I11" s="7"/>
      <c r="J11" s="36"/>
      <c r="K11" s="36"/>
      <c r="L11" s="36"/>
    </row>
    <row r="12" spans="2:12" s="3" customFormat="1" ht="12.75">
      <c r="B12" s="55"/>
      <c r="C12" s="8"/>
      <c r="D12" s="36"/>
      <c r="F12" s="7"/>
      <c r="G12" s="43"/>
      <c r="H12" s="7"/>
      <c r="I12" s="7"/>
      <c r="J12" s="36"/>
      <c r="K12" s="36"/>
      <c r="L12" s="36"/>
    </row>
    <row r="13" spans="2:12" s="3" customFormat="1" ht="12.75">
      <c r="B13" s="55"/>
      <c r="C13" s="8"/>
      <c r="D13" s="36"/>
      <c r="F13" s="7" t="s">
        <v>7</v>
      </c>
      <c r="G13" s="50" t="e">
        <f>((G11)^2)/(2*9.8)</f>
        <v>#DIV/0!</v>
      </c>
      <c r="H13" s="7" t="s">
        <v>9</v>
      </c>
      <c r="I13" s="7"/>
      <c r="J13" s="36"/>
      <c r="K13" s="36"/>
      <c r="L13" s="36"/>
    </row>
    <row r="14" spans="2:12" s="3" customFormat="1" ht="12.75">
      <c r="B14" s="55"/>
      <c r="C14" s="8"/>
      <c r="D14" s="36"/>
      <c r="F14" s="7" t="s">
        <v>8</v>
      </c>
      <c r="G14" s="50" t="e">
        <f>G11/9.8+(2*G13/9.8)^(0.5)</f>
        <v>#DIV/0!</v>
      </c>
      <c r="H14" s="20" t="s">
        <v>10</v>
      </c>
      <c r="I14" s="7"/>
      <c r="J14" s="36"/>
      <c r="K14" s="36"/>
      <c r="L14" s="36"/>
    </row>
    <row r="15" spans="2:12" s="3" customFormat="1" ht="12.75">
      <c r="B15" s="55"/>
      <c r="C15" s="8"/>
      <c r="D15" s="36"/>
      <c r="F15" s="7" t="s">
        <v>0</v>
      </c>
      <c r="G15" s="50" t="e">
        <f>G10*G14</f>
        <v>#DIV/0!</v>
      </c>
      <c r="H15" s="7" t="s">
        <v>9</v>
      </c>
      <c r="I15" s="7"/>
      <c r="J15" s="36"/>
      <c r="K15" s="36"/>
      <c r="L15" s="36"/>
    </row>
    <row r="16" spans="2:12" s="3" customFormat="1" ht="13.5" thickBot="1">
      <c r="B16" s="56"/>
      <c r="C16" s="8"/>
      <c r="D16" s="36"/>
      <c r="F16" s="7" t="s">
        <v>18</v>
      </c>
      <c r="G16" s="50" t="e">
        <f>G10*G11/9.8</f>
        <v>#DIV/0!</v>
      </c>
      <c r="H16" s="7"/>
      <c r="I16" s="7"/>
      <c r="J16" s="36"/>
      <c r="K16" s="36"/>
      <c r="L16" s="36"/>
    </row>
    <row r="17" spans="1:12" s="3" customFormat="1" ht="38.25">
      <c r="A17" s="41" t="s">
        <v>25</v>
      </c>
      <c r="B17" s="47" t="e">
        <f>AVERAGE(B7:B16)</f>
        <v>#DIV/0!</v>
      </c>
      <c r="C17" s="8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3" customFormat="1" ht="12.75">
      <c r="A18" s="33"/>
      <c r="B18" s="34"/>
      <c r="C18" s="8"/>
      <c r="D18" s="36"/>
      <c r="E18" s="38"/>
      <c r="F18" s="36"/>
      <c r="G18" s="36"/>
      <c r="H18" s="36"/>
      <c r="I18" s="36"/>
      <c r="J18" s="36"/>
      <c r="K18" s="36"/>
      <c r="L18" s="36"/>
    </row>
    <row r="19" spans="1:12" s="3" customFormat="1" ht="12.75">
      <c r="A19" s="33"/>
      <c r="B19" s="34"/>
      <c r="C19" s="8"/>
      <c r="D19" s="8"/>
      <c r="E19" s="36"/>
      <c r="F19" s="36"/>
      <c r="G19" s="36"/>
      <c r="H19" s="36"/>
      <c r="I19" s="36"/>
      <c r="J19" s="36"/>
      <c r="K19" s="8"/>
      <c r="L19" s="8"/>
    </row>
    <row r="20" spans="3:12" ht="12.75">
      <c r="C20" s="23"/>
      <c r="D20" s="23"/>
      <c r="E20" s="8"/>
      <c r="F20" s="36"/>
      <c r="G20" s="36"/>
      <c r="H20" s="40"/>
      <c r="I20" s="40"/>
      <c r="J20" s="40"/>
      <c r="K20" s="23"/>
      <c r="L20" s="23"/>
    </row>
    <row r="21" spans="5:7" ht="12.75">
      <c r="E21" s="23"/>
      <c r="F21" s="23"/>
      <c r="G21" s="23"/>
    </row>
  </sheetData>
  <sheetProtection password="CB35" sheet="1" objects="1" scenarios="1" selectLockedCells="1"/>
  <dataValidations count="2">
    <dataValidation type="whole" operator="lessThanOrEqual" allowBlank="1" showInputMessage="1" showErrorMessage="1" errorTitle="Validation Error" error="The measured angle for theta must be a whole number less than or equal to 90 degrees.  Consult with you lab instructor if necessary." sqref="E3">
      <formula1>J3</formula1>
    </dataValidation>
    <dataValidation type="decimal" allowBlank="1" showInputMessage="1" showErrorMessage="1" errorTitle="Measurement Error" error="The value entered for the horizontal range is incorrect.  Be sure to convert all measured values to meters.  Consult with your lab instructor if necessary." sqref="B3">
      <formula1>B5</formula1>
      <formula2>B4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4" sqref="C4"/>
    </sheetView>
  </sheetViews>
  <sheetFormatPr defaultColWidth="9.140625" defaultRowHeight="12.75"/>
  <cols>
    <col min="1" max="2" width="6.421875" style="0" customWidth="1"/>
    <col min="3" max="3" width="6.57421875" style="0" customWidth="1"/>
    <col min="4" max="4" width="5.57421875" style="0" customWidth="1"/>
  </cols>
  <sheetData>
    <row r="1" s="18" customFormat="1" ht="18.75" thickBot="1">
      <c r="A1" s="18" t="s">
        <v>15</v>
      </c>
    </row>
    <row r="2" s="27" customFormat="1" ht="19.5" thickBot="1" thickTop="1"/>
    <row r="3" spans="2:4" s="27" customFormat="1" ht="18">
      <c r="B3" s="10" t="s">
        <v>14</v>
      </c>
      <c r="C3" s="37" t="e">
        <f>'Medium Range Data'!$G$9</f>
        <v>#DIV/0!</v>
      </c>
      <c r="D3" s="24" t="s">
        <v>6</v>
      </c>
    </row>
    <row r="4" spans="2:4" s="27" customFormat="1" ht="18">
      <c r="B4" s="30"/>
      <c r="C4" s="22"/>
      <c r="D4" s="25"/>
    </row>
    <row r="5" spans="2:4" s="1" customFormat="1" ht="18">
      <c r="B5" s="26"/>
      <c r="C5" s="27"/>
      <c r="D5" s="28"/>
    </row>
    <row r="6" spans="2:4" s="9" customFormat="1" ht="14.25">
      <c r="B6" s="11" t="s">
        <v>21</v>
      </c>
      <c r="C6" s="12" t="e">
        <f>'Medium Range Data'!G10</f>
        <v>#DIV/0!</v>
      </c>
      <c r="D6" s="13" t="str">
        <f>'Medium Range Data'!H10</f>
        <v>m/s</v>
      </c>
    </row>
    <row r="7" spans="2:4" s="9" customFormat="1" ht="14.25">
      <c r="B7" s="11" t="s">
        <v>22</v>
      </c>
      <c r="C7" s="12" t="e">
        <f>'Medium Range Data'!G11</f>
        <v>#DIV/0!</v>
      </c>
      <c r="D7" s="13" t="str">
        <f>'Medium Range Data'!H11</f>
        <v>m/s</v>
      </c>
    </row>
    <row r="8" spans="2:4" s="9" customFormat="1" ht="12.75">
      <c r="B8" s="11"/>
      <c r="C8" s="14"/>
      <c r="D8" s="13"/>
    </row>
    <row r="9" spans="2:4" s="9" customFormat="1" ht="12.75">
      <c r="B9" s="11" t="s">
        <v>20</v>
      </c>
      <c r="C9" s="15" t="e">
        <f>'Medium Range Data'!G13</f>
        <v>#DIV/0!</v>
      </c>
      <c r="D9" s="13" t="str">
        <f>'Medium Range Data'!H13</f>
        <v>m</v>
      </c>
    </row>
    <row r="10" spans="2:4" s="9" customFormat="1" ht="14.25">
      <c r="B10" s="11" t="s">
        <v>17</v>
      </c>
      <c r="C10" s="16" t="e">
        <f>'Medium Range Data'!G14</f>
        <v>#DIV/0!</v>
      </c>
      <c r="D10" s="13" t="str">
        <f>'Medium Range Data'!H14</f>
        <v>s</v>
      </c>
    </row>
    <row r="11" spans="2:4" s="9" customFormat="1" ht="12.75">
      <c r="B11" s="11" t="str">
        <f>'Medium Range Data'!F15</f>
        <v>R=</v>
      </c>
      <c r="C11" s="12" t="e">
        <f>'Medium Range Data'!G15</f>
        <v>#DIV/0!</v>
      </c>
      <c r="D11" s="13" t="str">
        <f>'Medium Range Data'!H15</f>
        <v>m</v>
      </c>
    </row>
    <row r="12" spans="2:4" ht="15" thickBot="1">
      <c r="B12" s="17" t="s">
        <v>19</v>
      </c>
      <c r="C12" s="31" t="e">
        <f>C6*C7/9.8</f>
        <v>#DIV/0!</v>
      </c>
      <c r="D12" s="32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Projectile Motion</dc:title>
  <dc:subject/>
  <dc:creator>Physics Department</dc:creator>
  <cp:keywords/>
  <dc:description/>
  <cp:lastModifiedBy>Tajhid Robinson</cp:lastModifiedBy>
  <cp:lastPrinted>1999-09-05T07:24:51Z</cp:lastPrinted>
  <dcterms:created xsi:type="dcterms:W3CDTF">1999-09-04T21:56:30Z</dcterms:created>
  <dcterms:modified xsi:type="dcterms:W3CDTF">2004-01-30T20:36:54Z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