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9345" activeTab="2"/>
  </bookViews>
  <sheets>
    <sheet name="Parallel Wires" sheetId="1" r:id="rId1"/>
    <sheet name="Wedge Wires" sheetId="2" r:id="rId2"/>
    <sheet name="Point Electrodes" sheetId="3" r:id="rId3"/>
  </sheets>
  <definedNames>
    <definedName name="_xlnm.Print_Area" localSheetId="0">'Parallel Wires'!$A$1:$F$37</definedName>
    <definedName name="_xlnm.Print_Area" localSheetId="2">'Point Electrodes'!$A$1:$F$37</definedName>
    <definedName name="_xlnm.Print_Area" localSheetId="1">'Wedge Wires'!$A$1:$F$37</definedName>
  </definedNames>
  <calcPr fullCalcOnLoad="1"/>
</workbook>
</file>

<file path=xl/sharedStrings.xml><?xml version="1.0" encoding="utf-8"?>
<sst xmlns="http://schemas.openxmlformats.org/spreadsheetml/2006/main" count="108" uniqueCount="36">
  <si>
    <t>Percent Uncertainty</t>
  </si>
  <si>
    <t>Electric Field Plotting</t>
  </si>
  <si>
    <t>Name:</t>
  </si>
  <si>
    <t>Electric Fields and Equipotentials</t>
  </si>
  <si>
    <r>
      <t>D</t>
    </r>
    <r>
      <rPr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[V] =</t>
    </r>
  </si>
  <si>
    <r>
      <t>D</t>
    </r>
    <r>
      <rPr>
        <sz val="12"/>
        <rFont val="Times New Roman"/>
        <family val="1"/>
      </rPr>
      <t>d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[cm] =</t>
    </r>
  </si>
  <si>
    <r>
      <t>E</t>
    </r>
    <r>
      <rPr>
        <vertAlign val="subscript"/>
        <sz val="12"/>
        <rFont val="Times New Roman"/>
        <family val="1"/>
      </rPr>
      <t>ave,T</t>
    </r>
    <r>
      <rPr>
        <sz val="12"/>
        <rFont val="Times New Roman"/>
        <family val="1"/>
      </rPr>
      <t xml:space="preserve"> [V/cm] =</t>
    </r>
  </si>
  <si>
    <t>Overall field measurement</t>
  </si>
  <si>
    <t>I</t>
  </si>
  <si>
    <t>Local field measurements</t>
  </si>
  <si>
    <r>
      <t>D</t>
    </r>
    <r>
      <rPr>
        <b/>
        <sz val="12"/>
        <rFont val="Times New Roman"/>
        <family val="1"/>
      </rPr>
      <t>V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 xml:space="preserve"> [V]</t>
    </r>
  </si>
  <si>
    <r>
      <t>E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 xml:space="preserve"> [V/cm]</t>
    </r>
  </si>
  <si>
    <t>% Var (E) =</t>
  </si>
  <si>
    <r>
      <t>E</t>
    </r>
    <r>
      <rPr>
        <vertAlign val="subscript"/>
        <sz val="12"/>
        <rFont val="Times New Roman"/>
        <family val="1"/>
      </rPr>
      <t>ave</t>
    </r>
    <r>
      <rPr>
        <sz val="12"/>
        <rFont val="Times New Roman"/>
        <family val="1"/>
      </rPr>
      <t xml:space="preserve"> [V/cm] =</t>
    </r>
  </si>
  <si>
    <r>
      <t>% Diff (E</t>
    </r>
    <r>
      <rPr>
        <vertAlign val="subscript"/>
        <sz val="12"/>
        <rFont val="Times New Roman"/>
        <family val="1"/>
      </rPr>
      <t>ave</t>
    </r>
    <r>
      <rPr>
        <sz val="12"/>
        <rFont val="Times New Roman"/>
        <family val="1"/>
      </rPr>
      <t>, E</t>
    </r>
    <r>
      <rPr>
        <vertAlign val="subscript"/>
        <sz val="12"/>
        <rFont val="Times New Roman"/>
        <family val="1"/>
      </rPr>
      <t>ave,T</t>
    </r>
    <r>
      <rPr>
        <sz val="12"/>
        <rFont val="Times New Roman"/>
        <family val="1"/>
      </rPr>
      <t>) =</t>
    </r>
  </si>
  <si>
    <t>Comparison: Local vs. Overall Field</t>
  </si>
  <si>
    <t>Experimental Uncertaintities</t>
  </si>
  <si>
    <t>Experimental Quantity</t>
  </si>
  <si>
    <t>Uncertainty</t>
  </si>
  <si>
    <t>Smallest Measured Value</t>
  </si>
  <si>
    <r>
      <t>D</t>
    </r>
    <r>
      <rPr>
        <b/>
        <sz val="12"/>
        <rFont val="Times New Roman"/>
        <family val="1"/>
      </rPr>
      <t>V [V]</t>
    </r>
  </si>
  <si>
    <t>Questions</t>
  </si>
  <si>
    <t>(Max)  % Unc =</t>
  </si>
  <si>
    <t xml:space="preserve">1) Compare % Unc and % Var (E). Is E constant?   YES  or  NO </t>
  </si>
  <si>
    <r>
      <t>2) Compare % Unc and % Diff (E</t>
    </r>
    <r>
      <rPr>
        <vertAlign val="subscript"/>
        <sz val="12"/>
        <rFont val="Times New Roman"/>
        <family val="1"/>
      </rPr>
      <t>ave</t>
    </r>
    <r>
      <rPr>
        <sz val="12"/>
        <rFont val="Times New Roman"/>
        <family val="1"/>
      </rPr>
      <t>, E</t>
    </r>
    <r>
      <rPr>
        <vertAlign val="subscript"/>
        <sz val="12"/>
        <rFont val="Times New Roman"/>
        <family val="1"/>
      </rPr>
      <t>ave,T</t>
    </r>
    <r>
      <rPr>
        <sz val="12"/>
        <rFont val="Times New Roman"/>
        <family val="1"/>
      </rPr>
      <t>). Is E</t>
    </r>
    <r>
      <rPr>
        <vertAlign val="subscript"/>
        <sz val="12"/>
        <rFont val="Times New Roman"/>
        <family val="1"/>
      </rPr>
      <t>ave</t>
    </r>
    <r>
      <rPr>
        <sz val="12"/>
        <rFont val="Times New Roman"/>
        <family val="1"/>
      </rPr>
      <t xml:space="preserve"> about the same as E</t>
    </r>
    <r>
      <rPr>
        <vertAlign val="subscript"/>
        <sz val="12"/>
        <rFont val="Times New Roman"/>
        <family val="1"/>
      </rPr>
      <t>ave,T</t>
    </r>
    <r>
      <rPr>
        <sz val="12"/>
        <rFont val="Times New Roman"/>
        <family val="1"/>
      </rPr>
      <t xml:space="preserve">?   YES  or  NO </t>
    </r>
  </si>
  <si>
    <t>Equipotential Surfaces</t>
  </si>
  <si>
    <t>Distance [cm]</t>
  </si>
  <si>
    <t>Point Electrodes</t>
  </si>
  <si>
    <r>
      <t>V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[V] =</t>
    </r>
  </si>
  <si>
    <r>
      <t>V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[V] =</t>
    </r>
  </si>
  <si>
    <r>
      <t>V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[V] =</t>
    </r>
  </si>
  <si>
    <r>
      <t>V</t>
    </r>
    <r>
      <rPr>
        <vertAlign val="subscript"/>
        <sz val="12"/>
        <rFont val="Times New Roman"/>
        <family val="1"/>
      </rPr>
      <t>D</t>
    </r>
    <r>
      <rPr>
        <sz val="12"/>
        <rFont val="Times New Roman"/>
        <family val="1"/>
      </rPr>
      <t xml:space="preserve"> [V] =</t>
    </r>
  </si>
  <si>
    <r>
      <t>Probe size: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D</t>
    </r>
    <r>
      <rPr>
        <sz val="12"/>
        <rFont val="Times New Roman"/>
        <family val="1"/>
      </rPr>
      <t>d</t>
    </r>
    <r>
      <rPr>
        <vertAlign val="subscript"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[cm] =</t>
    </r>
  </si>
  <si>
    <t>Wedge Wires</t>
  </si>
  <si>
    <t>Parallel Wires</t>
  </si>
  <si>
    <r>
      <t>V</t>
    </r>
    <r>
      <rPr>
        <vertAlign val="subscript"/>
        <sz val="12"/>
        <rFont val="Times New Roman"/>
        <family val="1"/>
      </rPr>
      <t>E</t>
    </r>
    <r>
      <rPr>
        <sz val="12"/>
        <rFont val="Times New Roman"/>
        <family val="1"/>
      </rPr>
      <t xml:space="preserve"> [V] =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</si>
</sst>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1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Symbol"/>
      <family val="1"/>
    </font>
    <font>
      <vertAlign val="subscript"/>
      <sz val="12"/>
      <name val="Times New Roman"/>
      <family val="1"/>
    </font>
    <font>
      <b/>
      <sz val="12"/>
      <name val="Symbol"/>
      <family val="1"/>
    </font>
    <font>
      <b/>
      <vertAlign val="subscript"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4" fillId="33" borderId="11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2" fontId="5" fillId="0" borderId="20" xfId="0" applyNumberFormat="1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20" xfId="0" applyNumberFormat="1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2" fontId="5" fillId="0" borderId="18" xfId="0" applyNumberFormat="1" applyFont="1" applyBorder="1" applyAlignment="1">
      <alignment horizontal="left"/>
    </xf>
    <xf numFmtId="170" fontId="5" fillId="0" borderId="18" xfId="0" applyNumberFormat="1" applyFont="1" applyBorder="1" applyAlignment="1">
      <alignment horizontal="left"/>
    </xf>
    <xf numFmtId="170" fontId="5" fillId="0" borderId="19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4" fillId="33" borderId="12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33" borderId="2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70" fontId="4" fillId="0" borderId="11" xfId="0" applyNumberFormat="1" applyFont="1" applyFill="1" applyBorder="1" applyAlignment="1">
      <alignment horizontal="left"/>
    </xf>
    <xf numFmtId="0" fontId="4" fillId="0" borderId="17" xfId="0" applyFont="1" applyBorder="1" applyAlignment="1">
      <alignment/>
    </xf>
    <xf numFmtId="170" fontId="4" fillId="0" borderId="17" xfId="0" applyNumberFormat="1" applyFont="1" applyFill="1" applyBorder="1" applyAlignment="1">
      <alignment horizontal="left"/>
    </xf>
    <xf numFmtId="170" fontId="4" fillId="0" borderId="18" xfId="0" applyNumberFormat="1" applyFont="1" applyFill="1" applyBorder="1" applyAlignment="1">
      <alignment horizontal="left"/>
    </xf>
    <xf numFmtId="170" fontId="4" fillId="0" borderId="19" xfId="0" applyNumberFormat="1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0">
      <selection activeCell="E18" sqref="E18"/>
    </sheetView>
  </sheetViews>
  <sheetFormatPr defaultColWidth="9.140625" defaultRowHeight="12.75"/>
  <cols>
    <col min="1" max="6" width="14.28125" style="0" customWidth="1"/>
    <col min="7" max="7" width="18.7109375" style="0" customWidth="1"/>
  </cols>
  <sheetData>
    <row r="1" s="1" customFormat="1" ht="30" customHeight="1">
      <c r="A1" s="62" t="s">
        <v>3</v>
      </c>
    </row>
    <row r="2" spans="1:7" s="1" customFormat="1" ht="30" customHeight="1">
      <c r="A2" s="8" t="s">
        <v>34</v>
      </c>
      <c r="B2" s="2"/>
      <c r="C2" s="2"/>
      <c r="D2" s="3" t="s">
        <v>2</v>
      </c>
      <c r="E2" s="4"/>
      <c r="F2" s="5"/>
      <c r="G2" s="61"/>
    </row>
    <row r="3" spans="1:7" s="1" customFormat="1" ht="30" customHeight="1">
      <c r="A3" s="2"/>
      <c r="B3" s="2"/>
      <c r="C3" s="2"/>
      <c r="D3" s="3" t="s">
        <v>2</v>
      </c>
      <c r="E3" s="6"/>
      <c r="F3" s="7"/>
      <c r="G3" s="61"/>
    </row>
    <row r="4" spans="1:7" s="1" customFormat="1" ht="30" customHeight="1">
      <c r="A4" s="2"/>
      <c r="B4" s="2"/>
      <c r="C4" s="2"/>
      <c r="D4" s="3" t="s">
        <v>2</v>
      </c>
      <c r="E4" s="6"/>
      <c r="F4" s="7"/>
      <c r="G4" s="61"/>
    </row>
    <row r="5" s="9" customFormat="1" ht="20.25">
      <c r="A5" s="64" t="s">
        <v>1</v>
      </c>
    </row>
    <row r="6" s="9" customFormat="1" ht="7.5" customHeight="1">
      <c r="A6" s="11"/>
    </row>
    <row r="7" spans="1:6" s="9" customFormat="1" ht="18.75">
      <c r="A7" s="59" t="s">
        <v>7</v>
      </c>
      <c r="B7" s="20"/>
      <c r="C7" s="20"/>
      <c r="D7" s="20"/>
      <c r="E7" s="20"/>
      <c r="F7" s="20"/>
    </row>
    <row r="8" spans="1:6" s="9" customFormat="1" ht="18.75">
      <c r="A8" s="34" t="s">
        <v>4</v>
      </c>
      <c r="B8" s="73">
        <v>24</v>
      </c>
      <c r="C8" s="16" t="s">
        <v>5</v>
      </c>
      <c r="D8" s="17">
        <v>5.8</v>
      </c>
      <c r="E8" s="35" t="s">
        <v>6</v>
      </c>
      <c r="F8" s="36">
        <f>B8/D8</f>
        <v>4.137931034482759</v>
      </c>
    </row>
    <row r="9" spans="1:7" s="12" customFormat="1" ht="7.5" customHeight="1">
      <c r="A9" s="22"/>
      <c r="B9" s="21"/>
      <c r="C9" s="22"/>
      <c r="D9" s="21"/>
      <c r="E9" s="23"/>
      <c r="F9" s="24"/>
      <c r="G9" s="25"/>
    </row>
    <row r="10" spans="1:7" s="9" customFormat="1" ht="18.75">
      <c r="A10" s="59" t="s">
        <v>9</v>
      </c>
      <c r="B10" s="26"/>
      <c r="C10" s="26"/>
      <c r="D10" s="26"/>
      <c r="E10" s="26"/>
      <c r="F10" s="68"/>
      <c r="G10" s="26"/>
    </row>
    <row r="11" spans="1:6" s="9" customFormat="1" ht="18.75">
      <c r="A11" s="37" t="s">
        <v>8</v>
      </c>
      <c r="B11" s="38" t="s">
        <v>10</v>
      </c>
      <c r="C11" s="39" t="s">
        <v>11</v>
      </c>
      <c r="D11" s="80" t="s">
        <v>32</v>
      </c>
      <c r="E11" s="81"/>
      <c r="F11" s="69">
        <v>0.8</v>
      </c>
    </row>
    <row r="12" spans="1:6" s="9" customFormat="1" ht="15.75">
      <c r="A12" s="28">
        <v>1</v>
      </c>
      <c r="B12" s="65">
        <v>1.9</v>
      </c>
      <c r="C12" s="31">
        <f aca="true" t="shared" si="0" ref="C12:C27">B12/F$11</f>
        <v>2.3749999999999996</v>
      </c>
      <c r="D12" s="52"/>
      <c r="E12" s="13"/>
      <c r="F12" s="74"/>
    </row>
    <row r="13" spans="1:6" s="9" customFormat="1" ht="15.75">
      <c r="A13" s="29">
        <f>A12+1</f>
        <v>2</v>
      </c>
      <c r="B13" s="66">
        <v>2.1</v>
      </c>
      <c r="C13" s="32">
        <f t="shared" si="0"/>
        <v>2.625</v>
      </c>
      <c r="D13" s="53"/>
      <c r="E13" s="78" t="s">
        <v>25</v>
      </c>
      <c r="F13" s="79"/>
    </row>
    <row r="14" spans="1:6" s="9" customFormat="1" ht="18.75">
      <c r="A14" s="29">
        <f aca="true" t="shared" si="1" ref="A14:A27">A13+1</f>
        <v>3</v>
      </c>
      <c r="B14" s="66">
        <v>1.8</v>
      </c>
      <c r="C14" s="32">
        <f t="shared" si="0"/>
        <v>2.25</v>
      </c>
      <c r="D14" s="53"/>
      <c r="E14" s="70" t="s">
        <v>28</v>
      </c>
      <c r="F14" s="75">
        <v>4</v>
      </c>
    </row>
    <row r="15" spans="1:6" s="9" customFormat="1" ht="18.75">
      <c r="A15" s="29">
        <f t="shared" si="1"/>
        <v>4</v>
      </c>
      <c r="B15" s="66">
        <v>2.2</v>
      </c>
      <c r="C15" s="32">
        <f t="shared" si="0"/>
        <v>2.75</v>
      </c>
      <c r="D15" s="53"/>
      <c r="E15" s="71" t="s">
        <v>29</v>
      </c>
      <c r="F15" s="76">
        <v>8</v>
      </c>
    </row>
    <row r="16" spans="1:6" s="9" customFormat="1" ht="18.75">
      <c r="A16" s="29">
        <f t="shared" si="1"/>
        <v>5</v>
      </c>
      <c r="B16" s="66">
        <v>1.9</v>
      </c>
      <c r="C16" s="32">
        <f t="shared" si="0"/>
        <v>2.3749999999999996</v>
      </c>
      <c r="D16" s="53"/>
      <c r="E16" s="71" t="s">
        <v>30</v>
      </c>
      <c r="F16" s="76">
        <v>12</v>
      </c>
    </row>
    <row r="17" spans="1:6" s="9" customFormat="1" ht="18.75">
      <c r="A17" s="29">
        <f t="shared" si="1"/>
        <v>6</v>
      </c>
      <c r="B17" s="66">
        <v>2.1</v>
      </c>
      <c r="C17" s="32">
        <f t="shared" si="0"/>
        <v>2.625</v>
      </c>
      <c r="D17" s="53"/>
      <c r="E17" s="71" t="s">
        <v>31</v>
      </c>
      <c r="F17" s="76">
        <v>16</v>
      </c>
    </row>
    <row r="18" spans="1:6" s="9" customFormat="1" ht="18.75">
      <c r="A18" s="29">
        <f t="shared" si="1"/>
        <v>7</v>
      </c>
      <c r="B18" s="66">
        <v>3.1</v>
      </c>
      <c r="C18" s="32">
        <f t="shared" si="0"/>
        <v>3.875</v>
      </c>
      <c r="D18" s="53"/>
      <c r="E18" s="72" t="s">
        <v>35</v>
      </c>
      <c r="F18" s="77">
        <v>20</v>
      </c>
    </row>
    <row r="19" spans="1:6" s="9" customFormat="1" ht="15.75">
      <c r="A19" s="29">
        <f t="shared" si="1"/>
        <v>8</v>
      </c>
      <c r="B19" s="66">
        <v>4.1</v>
      </c>
      <c r="C19" s="32">
        <f t="shared" si="0"/>
        <v>5.124999999999999</v>
      </c>
      <c r="D19" s="53"/>
      <c r="E19" s="26"/>
      <c r="F19" s="54"/>
    </row>
    <row r="20" spans="1:6" s="9" customFormat="1" ht="15.75">
      <c r="A20" s="29">
        <f t="shared" si="1"/>
        <v>9</v>
      </c>
      <c r="B20" s="66">
        <v>5.1</v>
      </c>
      <c r="C20" s="32">
        <f t="shared" si="0"/>
        <v>6.374999999999999</v>
      </c>
      <c r="D20" s="53"/>
      <c r="E20" s="26"/>
      <c r="F20" s="54"/>
    </row>
    <row r="21" spans="1:6" s="9" customFormat="1" ht="15.75">
      <c r="A21" s="29">
        <f t="shared" si="1"/>
        <v>10</v>
      </c>
      <c r="B21" s="66">
        <v>6.1</v>
      </c>
      <c r="C21" s="32">
        <f t="shared" si="0"/>
        <v>7.624999999999999</v>
      </c>
      <c r="D21" s="53"/>
      <c r="E21" s="26"/>
      <c r="F21" s="54"/>
    </row>
    <row r="22" spans="1:6" s="9" customFormat="1" ht="15.75">
      <c r="A22" s="29">
        <f t="shared" si="1"/>
        <v>11</v>
      </c>
      <c r="B22" s="66">
        <v>7.1</v>
      </c>
      <c r="C22" s="32">
        <f t="shared" si="0"/>
        <v>8.874999999999998</v>
      </c>
      <c r="D22" s="53"/>
      <c r="E22" s="26"/>
      <c r="F22" s="54"/>
    </row>
    <row r="23" spans="1:6" s="9" customFormat="1" ht="15.75">
      <c r="A23" s="29">
        <f t="shared" si="1"/>
        <v>12</v>
      </c>
      <c r="B23" s="66">
        <v>8.1</v>
      </c>
      <c r="C23" s="32">
        <f t="shared" si="0"/>
        <v>10.124999999999998</v>
      </c>
      <c r="D23" s="53"/>
      <c r="E23" s="26"/>
      <c r="F23" s="54"/>
    </row>
    <row r="24" spans="1:6" s="9" customFormat="1" ht="15.75">
      <c r="A24" s="29">
        <f t="shared" si="1"/>
        <v>13</v>
      </c>
      <c r="B24" s="66">
        <v>2.4</v>
      </c>
      <c r="C24" s="32">
        <f t="shared" si="0"/>
        <v>2.9999999999999996</v>
      </c>
      <c r="D24" s="53"/>
      <c r="E24" s="26"/>
      <c r="F24" s="55" t="s">
        <v>15</v>
      </c>
    </row>
    <row r="25" spans="1:6" s="9" customFormat="1" ht="18.75">
      <c r="A25" s="29">
        <f t="shared" si="1"/>
        <v>14</v>
      </c>
      <c r="B25" s="66">
        <v>1.8</v>
      </c>
      <c r="C25" s="32">
        <f t="shared" si="0"/>
        <v>2.25</v>
      </c>
      <c r="D25" s="53"/>
      <c r="E25" s="14" t="s">
        <v>13</v>
      </c>
      <c r="F25" s="56">
        <f>AVERAGE(C12:C27)</f>
        <v>4.21875</v>
      </c>
    </row>
    <row r="26" spans="1:6" s="9" customFormat="1" ht="15.75">
      <c r="A26" s="29">
        <f t="shared" si="1"/>
        <v>15</v>
      </c>
      <c r="B26" s="66">
        <v>1.9</v>
      </c>
      <c r="C26" s="32">
        <f t="shared" si="0"/>
        <v>2.3749999999999996</v>
      </c>
      <c r="D26" s="53"/>
      <c r="E26" s="14" t="s">
        <v>12</v>
      </c>
      <c r="F26" s="57">
        <f>100*STDEV(C12:C27)/F25</f>
        <v>61.88267140788385</v>
      </c>
    </row>
    <row r="27" spans="1:6" s="9" customFormat="1" ht="18.75">
      <c r="A27" s="30">
        <f t="shared" si="1"/>
        <v>16</v>
      </c>
      <c r="B27" s="67">
        <v>2.3</v>
      </c>
      <c r="C27" s="33">
        <f t="shared" si="0"/>
        <v>2.8749999999999996</v>
      </c>
      <c r="D27" s="18"/>
      <c r="E27" s="19" t="s">
        <v>14</v>
      </c>
      <c r="F27" s="58">
        <f>100*(F25-F8)/F8</f>
        <v>1.9531249999999931</v>
      </c>
    </row>
    <row r="28" spans="1:3" s="9" customFormat="1" ht="7.5" customHeight="1">
      <c r="A28" s="27"/>
      <c r="B28" s="27"/>
      <c r="C28" s="27"/>
    </row>
    <row r="29" spans="1:7" s="1" customFormat="1" ht="18.75">
      <c r="A29" s="60" t="s">
        <v>16</v>
      </c>
      <c r="E29" s="40"/>
      <c r="F29" s="40"/>
      <c r="G29" s="40"/>
    </row>
    <row r="30" spans="1:7" s="9" customFormat="1" ht="25.5">
      <c r="A30" s="41" t="s">
        <v>17</v>
      </c>
      <c r="B30" s="42" t="s">
        <v>18</v>
      </c>
      <c r="C30" s="43" t="s">
        <v>19</v>
      </c>
      <c r="D30" s="42" t="s">
        <v>0</v>
      </c>
      <c r="E30" s="25"/>
      <c r="F30" s="25"/>
      <c r="G30" s="25"/>
    </row>
    <row r="31" spans="1:7" s="9" customFormat="1" ht="15.75">
      <c r="A31" s="44" t="s">
        <v>26</v>
      </c>
      <c r="B31" s="45">
        <v>0.1</v>
      </c>
      <c r="C31" s="46">
        <f>MIN(D8,F11)</f>
        <v>0.8</v>
      </c>
      <c r="D31" s="47">
        <f>100*B31/C31</f>
        <v>12.5</v>
      </c>
      <c r="E31" s="25"/>
      <c r="F31" s="25"/>
      <c r="G31" s="25"/>
    </row>
    <row r="32" spans="1:7" s="9" customFormat="1" ht="15.75">
      <c r="A32" s="48" t="s">
        <v>20</v>
      </c>
      <c r="B32" s="45">
        <v>0.01</v>
      </c>
      <c r="C32" s="46">
        <f>MIN(B8,B12:B27)</f>
        <v>1.8</v>
      </c>
      <c r="D32" s="47">
        <f>100*B32/C32</f>
        <v>0.5555555555555556</v>
      </c>
      <c r="E32" s="25"/>
      <c r="F32" s="25"/>
      <c r="G32" s="25"/>
    </row>
    <row r="33" spans="1:7" s="10" customFormat="1" ht="15.75">
      <c r="A33" s="15"/>
      <c r="B33" s="49"/>
      <c r="C33" s="35" t="s">
        <v>22</v>
      </c>
      <c r="D33" s="50">
        <f>MAX(D31:D32)</f>
        <v>12.5</v>
      </c>
      <c r="E33" s="51"/>
      <c r="F33" s="51"/>
      <c r="G33" s="51"/>
    </row>
    <row r="34" spans="1:3" s="9" customFormat="1" ht="7.5" customHeight="1">
      <c r="A34" s="27"/>
      <c r="B34" s="27"/>
      <c r="C34" s="27"/>
    </row>
    <row r="35" s="9" customFormat="1" ht="18.75">
      <c r="A35" s="63" t="s">
        <v>21</v>
      </c>
    </row>
    <row r="36" s="9" customFormat="1" ht="15.75">
      <c r="A36" s="9" t="s">
        <v>23</v>
      </c>
    </row>
    <row r="37" s="9" customFormat="1" ht="18.75">
      <c r="A37" s="9" t="s">
        <v>24</v>
      </c>
    </row>
    <row r="38" s="9" customFormat="1" ht="15.75"/>
    <row r="39" s="9" customFormat="1" ht="15.75"/>
    <row r="40" s="9" customFormat="1" ht="15.75"/>
    <row r="41" s="9" customFormat="1" ht="15.75"/>
    <row r="42" s="9" customFormat="1" ht="15.75"/>
    <row r="43" s="9" customFormat="1" ht="15.75"/>
    <row r="44" s="9" customFormat="1" ht="15.75"/>
    <row r="45" s="9" customFormat="1" ht="15.75"/>
    <row r="46" s="9" customFormat="1" ht="15.75"/>
    <row r="47" s="9" customFormat="1" ht="15.75"/>
    <row r="48" s="9" customFormat="1" ht="15.75"/>
    <row r="49" s="9" customFormat="1" ht="15.75"/>
    <row r="50" s="9" customFormat="1" ht="15.75"/>
    <row r="51" s="9" customFormat="1" ht="15.75"/>
    <row r="52" s="9" customFormat="1" ht="15.75"/>
    <row r="53" s="9" customFormat="1" ht="15.75"/>
    <row r="54" s="9" customFormat="1" ht="15.75"/>
    <row r="55" s="9" customFormat="1" ht="15.75"/>
    <row r="56" s="9" customFormat="1" ht="15.75"/>
    <row r="57" s="9" customFormat="1" ht="15.75"/>
    <row r="58" s="9" customFormat="1" ht="15.75"/>
    <row r="59" s="9" customFormat="1" ht="15.75"/>
    <row r="60" s="9" customFormat="1" ht="15.75"/>
    <row r="61" s="9" customFormat="1" ht="15.75"/>
    <row r="62" s="9" customFormat="1" ht="15.75"/>
    <row r="63" s="9" customFormat="1" ht="15.75"/>
    <row r="64" s="9" customFormat="1" ht="15.75"/>
    <row r="65" s="9" customFormat="1" ht="15.75"/>
    <row r="66" s="9" customFormat="1" ht="15.75"/>
    <row r="67" s="9" customFormat="1" ht="15.75"/>
    <row r="68" s="9" customFormat="1" ht="15.75"/>
    <row r="69" s="9" customFormat="1" ht="15.75"/>
    <row r="70" s="9" customFormat="1" ht="15.75"/>
    <row r="71" s="9" customFormat="1" ht="15.75"/>
    <row r="72" s="9" customFormat="1" ht="15.75"/>
    <row r="73" s="9" customFormat="1" ht="15.75"/>
    <row r="74" s="9" customFormat="1" ht="15.75"/>
    <row r="75" s="9" customFormat="1" ht="15.75"/>
    <row r="76" s="9" customFormat="1" ht="15.75"/>
    <row r="77" s="9" customFormat="1" ht="15.75"/>
    <row r="78" s="9" customFormat="1" ht="15.75"/>
    <row r="79" s="9" customFormat="1" ht="15.75"/>
    <row r="80" s="9" customFormat="1" ht="15.75"/>
    <row r="81" s="9" customFormat="1" ht="15.75"/>
    <row r="82" s="9" customFormat="1" ht="15.75"/>
    <row r="83" s="9" customFormat="1" ht="15.75"/>
    <row r="84" s="9" customFormat="1" ht="15.75"/>
  </sheetData>
  <sheetProtection/>
  <mergeCells count="2">
    <mergeCell ref="E13:F13"/>
    <mergeCell ref="D11:E11"/>
  </mergeCells>
  <printOptions horizontalCentered="1" verticalCentered="1"/>
  <pageMargins left="0.5" right="0.5" top="0.5" bottom="0.5" header="0" footer="0"/>
  <pageSetup horizontalDpi="600" verticalDpi="600" orientation="portrait" r:id="rId1"/>
  <rowBreaks count="1" manualBreakCount="1">
    <brk id="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6" width="14.28125" style="0" customWidth="1"/>
    <col min="7" max="7" width="18.7109375" style="0" customWidth="1"/>
  </cols>
  <sheetData>
    <row r="1" s="1" customFormat="1" ht="30" customHeight="1">
      <c r="A1" s="62" t="s">
        <v>3</v>
      </c>
    </row>
    <row r="2" spans="1:7" s="1" customFormat="1" ht="30" customHeight="1">
      <c r="A2" s="8" t="s">
        <v>33</v>
      </c>
      <c r="B2" s="2"/>
      <c r="C2" s="2"/>
      <c r="D2" s="3" t="s">
        <v>2</v>
      </c>
      <c r="E2" s="4"/>
      <c r="F2" s="5"/>
      <c r="G2" s="61"/>
    </row>
    <row r="3" spans="1:7" s="1" customFormat="1" ht="30" customHeight="1">
      <c r="A3" s="2"/>
      <c r="B3" s="2"/>
      <c r="C3" s="2"/>
      <c r="D3" s="3" t="s">
        <v>2</v>
      </c>
      <c r="E3" s="6"/>
      <c r="F3" s="7"/>
      <c r="G3" s="61"/>
    </row>
    <row r="4" spans="1:7" s="1" customFormat="1" ht="30" customHeight="1">
      <c r="A4" s="2"/>
      <c r="B4" s="2"/>
      <c r="C4" s="2"/>
      <c r="D4" s="3" t="s">
        <v>2</v>
      </c>
      <c r="E4" s="6"/>
      <c r="F4" s="7"/>
      <c r="G4" s="61"/>
    </row>
    <row r="5" s="9" customFormat="1" ht="20.25">
      <c r="A5" s="64" t="s">
        <v>1</v>
      </c>
    </row>
    <row r="6" s="9" customFormat="1" ht="7.5" customHeight="1">
      <c r="A6" s="11"/>
    </row>
    <row r="7" spans="1:6" s="9" customFormat="1" ht="18.75">
      <c r="A7" s="59" t="s">
        <v>7</v>
      </c>
      <c r="B7" s="20"/>
      <c r="C7" s="20"/>
      <c r="D7" s="20"/>
      <c r="E7" s="20"/>
      <c r="F7" s="20"/>
    </row>
    <row r="8" spans="1:6" s="9" customFormat="1" ht="18.75">
      <c r="A8" s="34" t="s">
        <v>4</v>
      </c>
      <c r="B8" s="73">
        <v>24</v>
      </c>
      <c r="C8" s="16" t="s">
        <v>5</v>
      </c>
      <c r="D8" s="17">
        <v>5.8</v>
      </c>
      <c r="E8" s="35" t="s">
        <v>6</v>
      </c>
      <c r="F8" s="36">
        <f>B8/D8</f>
        <v>4.137931034482759</v>
      </c>
    </row>
    <row r="9" spans="1:7" s="12" customFormat="1" ht="7.5" customHeight="1">
      <c r="A9" s="22"/>
      <c r="B9" s="21"/>
      <c r="C9" s="22"/>
      <c r="D9" s="21"/>
      <c r="E9" s="23"/>
      <c r="F9" s="24"/>
      <c r="G9" s="25"/>
    </row>
    <row r="10" spans="1:7" s="9" customFormat="1" ht="18.75">
      <c r="A10" s="59" t="s">
        <v>9</v>
      </c>
      <c r="B10" s="26"/>
      <c r="C10" s="26"/>
      <c r="D10" s="26"/>
      <c r="E10" s="26"/>
      <c r="F10" s="68"/>
      <c r="G10" s="26"/>
    </row>
    <row r="11" spans="1:6" s="9" customFormat="1" ht="18.75">
      <c r="A11" s="37" t="s">
        <v>8</v>
      </c>
      <c r="B11" s="38" t="s">
        <v>10</v>
      </c>
      <c r="C11" s="39" t="s">
        <v>11</v>
      </c>
      <c r="D11" s="80" t="s">
        <v>32</v>
      </c>
      <c r="E11" s="81"/>
      <c r="F11" s="69">
        <v>0.8</v>
      </c>
    </row>
    <row r="12" spans="1:6" s="9" customFormat="1" ht="15.75">
      <c r="A12" s="28">
        <v>1</v>
      </c>
      <c r="B12" s="65">
        <v>1.9</v>
      </c>
      <c r="C12" s="31">
        <f aca="true" t="shared" si="0" ref="C12:C27">B12/F$11</f>
        <v>2.3749999999999996</v>
      </c>
      <c r="D12" s="52"/>
      <c r="E12" s="13"/>
      <c r="F12" s="74"/>
    </row>
    <row r="13" spans="1:6" s="9" customFormat="1" ht="15.75">
      <c r="A13" s="29">
        <f aca="true" t="shared" si="1" ref="A13:A27">A12+1</f>
        <v>2</v>
      </c>
      <c r="B13" s="66">
        <v>2.1</v>
      </c>
      <c r="C13" s="32">
        <f t="shared" si="0"/>
        <v>2.625</v>
      </c>
      <c r="D13" s="53"/>
      <c r="E13" s="78" t="s">
        <v>25</v>
      </c>
      <c r="F13" s="79"/>
    </row>
    <row r="14" spans="1:6" s="9" customFormat="1" ht="18.75">
      <c r="A14" s="29">
        <f t="shared" si="1"/>
        <v>3</v>
      </c>
      <c r="B14" s="66">
        <v>1.8</v>
      </c>
      <c r="C14" s="32">
        <f t="shared" si="0"/>
        <v>2.25</v>
      </c>
      <c r="D14" s="53"/>
      <c r="E14" s="70" t="s">
        <v>28</v>
      </c>
      <c r="F14" s="75">
        <v>4</v>
      </c>
    </row>
    <row r="15" spans="1:6" s="9" customFormat="1" ht="18.75">
      <c r="A15" s="29">
        <f t="shared" si="1"/>
        <v>4</v>
      </c>
      <c r="B15" s="66">
        <v>2.2</v>
      </c>
      <c r="C15" s="32">
        <f t="shared" si="0"/>
        <v>2.75</v>
      </c>
      <c r="D15" s="53"/>
      <c r="E15" s="71" t="s">
        <v>29</v>
      </c>
      <c r="F15" s="76">
        <v>8</v>
      </c>
    </row>
    <row r="16" spans="1:6" s="9" customFormat="1" ht="18.75">
      <c r="A16" s="29">
        <f t="shared" si="1"/>
        <v>5</v>
      </c>
      <c r="B16" s="66">
        <v>1.9</v>
      </c>
      <c r="C16" s="32">
        <f t="shared" si="0"/>
        <v>2.3749999999999996</v>
      </c>
      <c r="D16" s="53"/>
      <c r="E16" s="71" t="s">
        <v>30</v>
      </c>
      <c r="F16" s="76">
        <v>12</v>
      </c>
    </row>
    <row r="17" spans="1:6" s="9" customFormat="1" ht="18.75">
      <c r="A17" s="29">
        <f t="shared" si="1"/>
        <v>6</v>
      </c>
      <c r="B17" s="66">
        <v>2.1</v>
      </c>
      <c r="C17" s="32">
        <f t="shared" si="0"/>
        <v>2.625</v>
      </c>
      <c r="D17" s="53"/>
      <c r="E17" s="71" t="s">
        <v>31</v>
      </c>
      <c r="F17" s="76">
        <v>16</v>
      </c>
    </row>
    <row r="18" spans="1:6" s="9" customFormat="1" ht="18.75">
      <c r="A18" s="29">
        <f t="shared" si="1"/>
        <v>7</v>
      </c>
      <c r="B18" s="66">
        <v>3.1</v>
      </c>
      <c r="C18" s="32">
        <f t="shared" si="0"/>
        <v>3.875</v>
      </c>
      <c r="D18" s="53"/>
      <c r="E18" s="72" t="s">
        <v>35</v>
      </c>
      <c r="F18" s="77">
        <v>20</v>
      </c>
    </row>
    <row r="19" spans="1:6" s="9" customFormat="1" ht="15.75">
      <c r="A19" s="29">
        <f t="shared" si="1"/>
        <v>8</v>
      </c>
      <c r="B19" s="66">
        <v>4.1</v>
      </c>
      <c r="C19" s="32">
        <f t="shared" si="0"/>
        <v>5.124999999999999</v>
      </c>
      <c r="D19" s="53"/>
      <c r="E19" s="26"/>
      <c r="F19" s="54"/>
    </row>
    <row r="20" spans="1:6" s="9" customFormat="1" ht="15.75">
      <c r="A20" s="29">
        <f t="shared" si="1"/>
        <v>9</v>
      </c>
      <c r="B20" s="66">
        <v>5.1</v>
      </c>
      <c r="C20" s="32">
        <f t="shared" si="0"/>
        <v>6.374999999999999</v>
      </c>
      <c r="D20" s="53"/>
      <c r="E20" s="26"/>
      <c r="F20" s="54"/>
    </row>
    <row r="21" spans="1:6" s="9" customFormat="1" ht="15.75">
      <c r="A21" s="29">
        <f t="shared" si="1"/>
        <v>10</v>
      </c>
      <c r="B21" s="66">
        <v>6.1</v>
      </c>
      <c r="C21" s="32">
        <f t="shared" si="0"/>
        <v>7.624999999999999</v>
      </c>
      <c r="D21" s="53"/>
      <c r="E21" s="26"/>
      <c r="F21" s="54"/>
    </row>
    <row r="22" spans="1:6" s="9" customFormat="1" ht="15.75">
      <c r="A22" s="29">
        <f t="shared" si="1"/>
        <v>11</v>
      </c>
      <c r="B22" s="66">
        <v>7.1</v>
      </c>
      <c r="C22" s="32">
        <f t="shared" si="0"/>
        <v>8.874999999999998</v>
      </c>
      <c r="D22" s="53"/>
      <c r="E22" s="26"/>
      <c r="F22" s="54"/>
    </row>
    <row r="23" spans="1:6" s="9" customFormat="1" ht="15.75">
      <c r="A23" s="29">
        <f t="shared" si="1"/>
        <v>12</v>
      </c>
      <c r="B23" s="66">
        <v>8.1</v>
      </c>
      <c r="C23" s="32">
        <f t="shared" si="0"/>
        <v>10.124999999999998</v>
      </c>
      <c r="D23" s="53"/>
      <c r="E23" s="26"/>
      <c r="F23" s="54"/>
    </row>
    <row r="24" spans="1:6" s="9" customFormat="1" ht="15.75">
      <c r="A24" s="29">
        <f t="shared" si="1"/>
        <v>13</v>
      </c>
      <c r="B24" s="66">
        <v>2.4</v>
      </c>
      <c r="C24" s="32">
        <f t="shared" si="0"/>
        <v>2.9999999999999996</v>
      </c>
      <c r="D24" s="53"/>
      <c r="E24" s="26"/>
      <c r="F24" s="55" t="s">
        <v>15</v>
      </c>
    </row>
    <row r="25" spans="1:6" s="9" customFormat="1" ht="18.75">
      <c r="A25" s="29">
        <f t="shared" si="1"/>
        <v>14</v>
      </c>
      <c r="B25" s="66">
        <v>1.8</v>
      </c>
      <c r="C25" s="32">
        <f t="shared" si="0"/>
        <v>2.25</v>
      </c>
      <c r="D25" s="53"/>
      <c r="E25" s="14" t="s">
        <v>13</v>
      </c>
      <c r="F25" s="56">
        <f>AVERAGE(C12:C27)</f>
        <v>4.21875</v>
      </c>
    </row>
    <row r="26" spans="1:6" s="9" customFormat="1" ht="15.75">
      <c r="A26" s="29">
        <f t="shared" si="1"/>
        <v>15</v>
      </c>
      <c r="B26" s="66">
        <v>1.9</v>
      </c>
      <c r="C26" s="32">
        <f t="shared" si="0"/>
        <v>2.3749999999999996</v>
      </c>
      <c r="D26" s="53"/>
      <c r="E26" s="14" t="s">
        <v>12</v>
      </c>
      <c r="F26" s="57">
        <f>100*STDEV(C12:C27)/F25</f>
        <v>61.88267140788385</v>
      </c>
    </row>
    <row r="27" spans="1:6" s="9" customFormat="1" ht="18.75">
      <c r="A27" s="30">
        <f t="shared" si="1"/>
        <v>16</v>
      </c>
      <c r="B27" s="67">
        <v>2.3</v>
      </c>
      <c r="C27" s="33">
        <f t="shared" si="0"/>
        <v>2.8749999999999996</v>
      </c>
      <c r="D27" s="18"/>
      <c r="E27" s="19" t="s">
        <v>14</v>
      </c>
      <c r="F27" s="58">
        <f>100*(F25-F8)/F8</f>
        <v>1.9531249999999931</v>
      </c>
    </row>
    <row r="28" spans="1:3" s="9" customFormat="1" ht="7.5" customHeight="1">
      <c r="A28" s="27"/>
      <c r="B28" s="27"/>
      <c r="C28" s="27"/>
    </row>
    <row r="29" spans="1:7" s="1" customFormat="1" ht="18.75">
      <c r="A29" s="60" t="s">
        <v>16</v>
      </c>
      <c r="E29" s="40"/>
      <c r="F29" s="40"/>
      <c r="G29" s="40"/>
    </row>
    <row r="30" spans="1:7" s="9" customFormat="1" ht="25.5">
      <c r="A30" s="41" t="s">
        <v>17</v>
      </c>
      <c r="B30" s="42" t="s">
        <v>18</v>
      </c>
      <c r="C30" s="43" t="s">
        <v>19</v>
      </c>
      <c r="D30" s="42" t="s">
        <v>0</v>
      </c>
      <c r="E30" s="25"/>
      <c r="F30" s="25"/>
      <c r="G30" s="25"/>
    </row>
    <row r="31" spans="1:7" s="9" customFormat="1" ht="15.75">
      <c r="A31" s="44" t="s">
        <v>26</v>
      </c>
      <c r="B31" s="45">
        <v>0.1</v>
      </c>
      <c r="C31" s="46">
        <f>MIN(D8,F11)</f>
        <v>0.8</v>
      </c>
      <c r="D31" s="47">
        <f>100*B31/C31</f>
        <v>12.5</v>
      </c>
      <c r="E31" s="25"/>
      <c r="F31" s="25"/>
      <c r="G31" s="25"/>
    </row>
    <row r="32" spans="1:7" s="9" customFormat="1" ht="15.75">
      <c r="A32" s="48" t="s">
        <v>20</v>
      </c>
      <c r="B32" s="45">
        <v>0.01</v>
      </c>
      <c r="C32" s="46">
        <f>MIN(B8,B12:B27)</f>
        <v>1.8</v>
      </c>
      <c r="D32" s="47">
        <f>100*B32/C32</f>
        <v>0.5555555555555556</v>
      </c>
      <c r="E32" s="25"/>
      <c r="F32" s="25"/>
      <c r="G32" s="25"/>
    </row>
    <row r="33" spans="1:7" s="10" customFormat="1" ht="15.75">
      <c r="A33" s="15"/>
      <c r="B33" s="49"/>
      <c r="C33" s="35" t="s">
        <v>22</v>
      </c>
      <c r="D33" s="50">
        <f>MAX(D31:D32)</f>
        <v>12.5</v>
      </c>
      <c r="E33" s="51"/>
      <c r="F33" s="51"/>
      <c r="G33" s="51"/>
    </row>
    <row r="34" spans="1:3" s="9" customFormat="1" ht="7.5" customHeight="1">
      <c r="A34" s="27"/>
      <c r="B34" s="27"/>
      <c r="C34" s="27"/>
    </row>
    <row r="35" s="9" customFormat="1" ht="18.75">
      <c r="A35" s="63" t="s">
        <v>21</v>
      </c>
    </row>
    <row r="36" s="9" customFormat="1" ht="15.75">
      <c r="A36" s="9" t="s">
        <v>23</v>
      </c>
    </row>
    <row r="37" s="9" customFormat="1" ht="18.75">
      <c r="A37" s="9" t="s">
        <v>24</v>
      </c>
    </row>
    <row r="38" s="9" customFormat="1" ht="15.75"/>
    <row r="39" s="9" customFormat="1" ht="15.75"/>
    <row r="40" s="9" customFormat="1" ht="15.75"/>
    <row r="41" s="9" customFormat="1" ht="15.75"/>
    <row r="42" s="9" customFormat="1" ht="15.75"/>
    <row r="43" s="9" customFormat="1" ht="15.75"/>
    <row r="44" s="9" customFormat="1" ht="15.75"/>
    <row r="45" s="9" customFormat="1" ht="15.75"/>
    <row r="46" s="9" customFormat="1" ht="15.75"/>
    <row r="47" s="9" customFormat="1" ht="15.75"/>
    <row r="48" s="9" customFormat="1" ht="15.75"/>
    <row r="49" s="9" customFormat="1" ht="15.75"/>
    <row r="50" s="9" customFormat="1" ht="15.75"/>
    <row r="51" s="9" customFormat="1" ht="15.75"/>
    <row r="52" s="9" customFormat="1" ht="15.75"/>
    <row r="53" s="9" customFormat="1" ht="15.75"/>
    <row r="54" s="9" customFormat="1" ht="15.75"/>
    <row r="55" s="9" customFormat="1" ht="15.75"/>
    <row r="56" s="9" customFormat="1" ht="15.75"/>
    <row r="57" s="9" customFormat="1" ht="15.75"/>
    <row r="58" s="9" customFormat="1" ht="15.75"/>
    <row r="59" s="9" customFormat="1" ht="15.75"/>
    <row r="60" s="9" customFormat="1" ht="15.75"/>
    <row r="61" s="9" customFormat="1" ht="15.75"/>
    <row r="62" s="9" customFormat="1" ht="15.75"/>
    <row r="63" s="9" customFormat="1" ht="15.75"/>
    <row r="64" s="9" customFormat="1" ht="15.75"/>
    <row r="65" s="9" customFormat="1" ht="15.75"/>
    <row r="66" s="9" customFormat="1" ht="15.75"/>
    <row r="67" s="9" customFormat="1" ht="15.75"/>
    <row r="68" s="9" customFormat="1" ht="15.75"/>
    <row r="69" s="9" customFormat="1" ht="15.75"/>
    <row r="70" s="9" customFormat="1" ht="15.75"/>
    <row r="71" s="9" customFormat="1" ht="15.75"/>
    <row r="72" s="9" customFormat="1" ht="15.75"/>
    <row r="73" s="9" customFormat="1" ht="15.75"/>
    <row r="74" s="9" customFormat="1" ht="15.75"/>
    <row r="75" s="9" customFormat="1" ht="15.75"/>
    <row r="76" s="9" customFormat="1" ht="15.75"/>
    <row r="77" s="9" customFormat="1" ht="15.75"/>
    <row r="78" s="9" customFormat="1" ht="15.75"/>
    <row r="79" s="9" customFormat="1" ht="15.75"/>
    <row r="80" s="9" customFormat="1" ht="15.75"/>
    <row r="81" s="9" customFormat="1" ht="15.75"/>
    <row r="82" s="9" customFormat="1" ht="15.75"/>
    <row r="83" s="9" customFormat="1" ht="15.75"/>
    <row r="84" s="9" customFormat="1" ht="15.75"/>
  </sheetData>
  <sheetProtection/>
  <mergeCells count="2">
    <mergeCell ref="E13:F13"/>
    <mergeCell ref="D11:E11"/>
  </mergeCells>
  <printOptions horizontalCentered="1" verticalCentered="1"/>
  <pageMargins left="0.5" right="0.5" top="0.5" bottom="0.5" header="0" footer="0"/>
  <pageSetup horizontalDpi="1200" verticalDpi="1200" orientation="portrait" r:id="rId1"/>
  <rowBreaks count="1" manualBreakCount="1">
    <brk id="3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6" width="14.28125" style="0" customWidth="1"/>
    <col min="7" max="7" width="18.7109375" style="0" customWidth="1"/>
  </cols>
  <sheetData>
    <row r="1" s="1" customFormat="1" ht="30" customHeight="1">
      <c r="A1" s="62" t="s">
        <v>3</v>
      </c>
    </row>
    <row r="2" spans="1:7" s="1" customFormat="1" ht="30" customHeight="1">
      <c r="A2" s="8" t="s">
        <v>27</v>
      </c>
      <c r="B2" s="2"/>
      <c r="C2" s="2"/>
      <c r="D2" s="3" t="s">
        <v>2</v>
      </c>
      <c r="E2" s="4"/>
      <c r="F2" s="5"/>
      <c r="G2" s="61"/>
    </row>
    <row r="3" spans="1:7" s="1" customFormat="1" ht="30" customHeight="1">
      <c r="A3" s="2"/>
      <c r="B3" s="2"/>
      <c r="C3" s="2"/>
      <c r="D3" s="3" t="s">
        <v>2</v>
      </c>
      <c r="E3" s="6"/>
      <c r="F3" s="7"/>
      <c r="G3" s="61"/>
    </row>
    <row r="4" spans="1:7" s="1" customFormat="1" ht="30" customHeight="1">
      <c r="A4" s="2"/>
      <c r="B4" s="2"/>
      <c r="C4" s="2"/>
      <c r="D4" s="3" t="s">
        <v>2</v>
      </c>
      <c r="E4" s="6"/>
      <c r="F4" s="7"/>
      <c r="G4" s="61"/>
    </row>
    <row r="5" s="9" customFormat="1" ht="20.25">
      <c r="A5" s="64" t="s">
        <v>1</v>
      </c>
    </row>
    <row r="6" s="9" customFormat="1" ht="7.5" customHeight="1">
      <c r="A6" s="11"/>
    </row>
    <row r="7" spans="1:6" s="9" customFormat="1" ht="18.75">
      <c r="A7" s="59" t="s">
        <v>7</v>
      </c>
      <c r="B7" s="20"/>
      <c r="C7" s="20"/>
      <c r="D7" s="20"/>
      <c r="E7" s="20"/>
      <c r="F7" s="20"/>
    </row>
    <row r="8" spans="1:6" s="9" customFormat="1" ht="18.75">
      <c r="A8" s="34" t="s">
        <v>4</v>
      </c>
      <c r="B8" s="73">
        <v>24</v>
      </c>
      <c r="C8" s="16" t="s">
        <v>5</v>
      </c>
      <c r="D8" s="17">
        <v>5.8</v>
      </c>
      <c r="E8" s="35" t="s">
        <v>6</v>
      </c>
      <c r="F8" s="36">
        <f>B8/D8</f>
        <v>4.137931034482759</v>
      </c>
    </row>
    <row r="9" spans="1:7" s="12" customFormat="1" ht="7.5" customHeight="1">
      <c r="A9" s="22"/>
      <c r="B9" s="21"/>
      <c r="C9" s="22"/>
      <c r="D9" s="21"/>
      <c r="E9" s="23"/>
      <c r="F9" s="24"/>
      <c r="G9" s="25"/>
    </row>
    <row r="10" spans="1:7" s="9" customFormat="1" ht="18.75">
      <c r="A10" s="59" t="s">
        <v>9</v>
      </c>
      <c r="B10" s="26"/>
      <c r="C10" s="26"/>
      <c r="D10" s="26"/>
      <c r="E10" s="26"/>
      <c r="F10" s="68"/>
      <c r="G10" s="26"/>
    </row>
    <row r="11" spans="1:6" s="9" customFormat="1" ht="18.75">
      <c r="A11" s="37" t="s">
        <v>8</v>
      </c>
      <c r="B11" s="38" t="s">
        <v>10</v>
      </c>
      <c r="C11" s="39" t="s">
        <v>11</v>
      </c>
      <c r="D11" s="80" t="s">
        <v>32</v>
      </c>
      <c r="E11" s="81"/>
      <c r="F11" s="69">
        <v>0.8</v>
      </c>
    </row>
    <row r="12" spans="1:6" s="9" customFormat="1" ht="15.75">
      <c r="A12" s="28">
        <v>1</v>
      </c>
      <c r="B12" s="65">
        <v>1.9</v>
      </c>
      <c r="C12" s="31">
        <f aca="true" t="shared" si="0" ref="C12:C27">B12/F$11</f>
        <v>2.3749999999999996</v>
      </c>
      <c r="D12" s="52"/>
      <c r="E12" s="13"/>
      <c r="F12" s="74"/>
    </row>
    <row r="13" spans="1:6" s="9" customFormat="1" ht="15.75">
      <c r="A13" s="29">
        <f aca="true" t="shared" si="1" ref="A13:A27">A12+1</f>
        <v>2</v>
      </c>
      <c r="B13" s="66">
        <v>2.1</v>
      </c>
      <c r="C13" s="32">
        <f t="shared" si="0"/>
        <v>2.625</v>
      </c>
      <c r="D13" s="53"/>
      <c r="E13" s="78" t="s">
        <v>25</v>
      </c>
      <c r="F13" s="79"/>
    </row>
    <row r="14" spans="1:6" s="9" customFormat="1" ht="18.75">
      <c r="A14" s="29">
        <f t="shared" si="1"/>
        <v>3</v>
      </c>
      <c r="B14" s="66">
        <v>1.8</v>
      </c>
      <c r="C14" s="32">
        <f t="shared" si="0"/>
        <v>2.25</v>
      </c>
      <c r="D14" s="53"/>
      <c r="E14" s="70" t="s">
        <v>28</v>
      </c>
      <c r="F14" s="75">
        <v>4</v>
      </c>
    </row>
    <row r="15" spans="1:6" s="9" customFormat="1" ht="18.75">
      <c r="A15" s="29">
        <f t="shared" si="1"/>
        <v>4</v>
      </c>
      <c r="B15" s="66">
        <v>2.2</v>
      </c>
      <c r="C15" s="32">
        <f t="shared" si="0"/>
        <v>2.75</v>
      </c>
      <c r="D15" s="53"/>
      <c r="E15" s="71" t="s">
        <v>29</v>
      </c>
      <c r="F15" s="76">
        <v>8</v>
      </c>
    </row>
    <row r="16" spans="1:6" s="9" customFormat="1" ht="18.75">
      <c r="A16" s="29">
        <f t="shared" si="1"/>
        <v>5</v>
      </c>
      <c r="B16" s="66">
        <v>1.9</v>
      </c>
      <c r="C16" s="32">
        <f t="shared" si="0"/>
        <v>2.3749999999999996</v>
      </c>
      <c r="D16" s="53"/>
      <c r="E16" s="71" t="s">
        <v>30</v>
      </c>
      <c r="F16" s="76">
        <v>12</v>
      </c>
    </row>
    <row r="17" spans="1:6" s="9" customFormat="1" ht="18.75">
      <c r="A17" s="29">
        <f t="shared" si="1"/>
        <v>6</v>
      </c>
      <c r="B17" s="66">
        <v>2.1</v>
      </c>
      <c r="C17" s="32">
        <f t="shared" si="0"/>
        <v>2.625</v>
      </c>
      <c r="D17" s="53"/>
      <c r="E17" s="71" t="s">
        <v>31</v>
      </c>
      <c r="F17" s="76">
        <v>16</v>
      </c>
    </row>
    <row r="18" spans="1:6" s="9" customFormat="1" ht="18.75">
      <c r="A18" s="29">
        <f t="shared" si="1"/>
        <v>7</v>
      </c>
      <c r="B18" s="66">
        <v>3.1</v>
      </c>
      <c r="C18" s="32">
        <f t="shared" si="0"/>
        <v>3.875</v>
      </c>
      <c r="D18" s="53"/>
      <c r="E18" s="72" t="s">
        <v>35</v>
      </c>
      <c r="F18" s="77">
        <v>20</v>
      </c>
    </row>
    <row r="19" spans="1:6" s="9" customFormat="1" ht="15.75">
      <c r="A19" s="29">
        <f t="shared" si="1"/>
        <v>8</v>
      </c>
      <c r="B19" s="66">
        <v>4.1</v>
      </c>
      <c r="C19" s="32">
        <f t="shared" si="0"/>
        <v>5.124999999999999</v>
      </c>
      <c r="D19" s="53"/>
      <c r="E19" s="26"/>
      <c r="F19" s="54"/>
    </row>
    <row r="20" spans="1:6" s="9" customFormat="1" ht="15.75">
      <c r="A20" s="29">
        <f t="shared" si="1"/>
        <v>9</v>
      </c>
      <c r="B20" s="66">
        <v>5.1</v>
      </c>
      <c r="C20" s="32">
        <f t="shared" si="0"/>
        <v>6.374999999999999</v>
      </c>
      <c r="D20" s="53"/>
      <c r="E20" s="26"/>
      <c r="F20" s="54"/>
    </row>
    <row r="21" spans="1:6" s="9" customFormat="1" ht="15.75">
      <c r="A21" s="29">
        <f t="shared" si="1"/>
        <v>10</v>
      </c>
      <c r="B21" s="66">
        <v>6.1</v>
      </c>
      <c r="C21" s="32">
        <f t="shared" si="0"/>
        <v>7.624999999999999</v>
      </c>
      <c r="D21" s="53"/>
      <c r="E21" s="26"/>
      <c r="F21" s="54"/>
    </row>
    <row r="22" spans="1:6" s="9" customFormat="1" ht="15.75">
      <c r="A22" s="29">
        <f t="shared" si="1"/>
        <v>11</v>
      </c>
      <c r="B22" s="66">
        <v>7.1</v>
      </c>
      <c r="C22" s="32">
        <f t="shared" si="0"/>
        <v>8.874999999999998</v>
      </c>
      <c r="D22" s="53"/>
      <c r="E22" s="26"/>
      <c r="F22" s="54"/>
    </row>
    <row r="23" spans="1:6" s="9" customFormat="1" ht="15.75">
      <c r="A23" s="29">
        <f t="shared" si="1"/>
        <v>12</v>
      </c>
      <c r="B23" s="66">
        <v>8.1</v>
      </c>
      <c r="C23" s="32">
        <f t="shared" si="0"/>
        <v>10.124999999999998</v>
      </c>
      <c r="D23" s="53"/>
      <c r="E23" s="26"/>
      <c r="F23" s="54"/>
    </row>
    <row r="24" spans="1:6" s="9" customFormat="1" ht="15.75">
      <c r="A24" s="29">
        <f t="shared" si="1"/>
        <v>13</v>
      </c>
      <c r="B24" s="66">
        <v>2.4</v>
      </c>
      <c r="C24" s="32">
        <f t="shared" si="0"/>
        <v>2.9999999999999996</v>
      </c>
      <c r="D24" s="53"/>
      <c r="E24" s="26"/>
      <c r="F24" s="55" t="s">
        <v>15</v>
      </c>
    </row>
    <row r="25" spans="1:6" s="9" customFormat="1" ht="18.75">
      <c r="A25" s="29">
        <f t="shared" si="1"/>
        <v>14</v>
      </c>
      <c r="B25" s="66">
        <v>1.8</v>
      </c>
      <c r="C25" s="32">
        <f t="shared" si="0"/>
        <v>2.25</v>
      </c>
      <c r="D25" s="53"/>
      <c r="E25" s="14" t="s">
        <v>13</v>
      </c>
      <c r="F25" s="56">
        <f>AVERAGE(C12:C27)</f>
        <v>4.21875</v>
      </c>
    </row>
    <row r="26" spans="1:6" s="9" customFormat="1" ht="15.75">
      <c r="A26" s="29">
        <f t="shared" si="1"/>
        <v>15</v>
      </c>
      <c r="B26" s="66">
        <v>1.9</v>
      </c>
      <c r="C26" s="32">
        <f t="shared" si="0"/>
        <v>2.3749999999999996</v>
      </c>
      <c r="D26" s="53"/>
      <c r="E26" s="14" t="s">
        <v>12</v>
      </c>
      <c r="F26" s="57">
        <f>100*STDEV(C12:C27)/F25</f>
        <v>61.88267140788385</v>
      </c>
    </row>
    <row r="27" spans="1:6" s="9" customFormat="1" ht="18.75">
      <c r="A27" s="30">
        <f t="shared" si="1"/>
        <v>16</v>
      </c>
      <c r="B27" s="67">
        <v>2.3</v>
      </c>
      <c r="C27" s="33">
        <f t="shared" si="0"/>
        <v>2.8749999999999996</v>
      </c>
      <c r="D27" s="18"/>
      <c r="E27" s="19" t="s">
        <v>14</v>
      </c>
      <c r="F27" s="58">
        <f>100*(F25-F8)/F8</f>
        <v>1.9531249999999931</v>
      </c>
    </row>
    <row r="28" spans="1:3" s="9" customFormat="1" ht="7.5" customHeight="1">
      <c r="A28" s="27"/>
      <c r="B28" s="27"/>
      <c r="C28" s="27"/>
    </row>
    <row r="29" spans="1:7" s="1" customFormat="1" ht="18.75">
      <c r="A29" s="60" t="s">
        <v>16</v>
      </c>
      <c r="E29" s="40"/>
      <c r="F29" s="40"/>
      <c r="G29" s="40"/>
    </row>
    <row r="30" spans="1:7" s="9" customFormat="1" ht="25.5">
      <c r="A30" s="41" t="s">
        <v>17</v>
      </c>
      <c r="B30" s="42" t="s">
        <v>18</v>
      </c>
      <c r="C30" s="43" t="s">
        <v>19</v>
      </c>
      <c r="D30" s="42" t="s">
        <v>0</v>
      </c>
      <c r="E30" s="25"/>
      <c r="F30" s="25"/>
      <c r="G30" s="25"/>
    </row>
    <row r="31" spans="1:7" s="9" customFormat="1" ht="15.75">
      <c r="A31" s="44" t="s">
        <v>26</v>
      </c>
      <c r="B31" s="45">
        <v>0.1</v>
      </c>
      <c r="C31" s="46">
        <f>MIN(D8,F11)</f>
        <v>0.8</v>
      </c>
      <c r="D31" s="47">
        <f>100*B31/C31</f>
        <v>12.5</v>
      </c>
      <c r="E31" s="25"/>
      <c r="F31" s="25"/>
      <c r="G31" s="25"/>
    </row>
    <row r="32" spans="1:7" s="9" customFormat="1" ht="15.75">
      <c r="A32" s="48" t="s">
        <v>20</v>
      </c>
      <c r="B32" s="45">
        <v>0.01</v>
      </c>
      <c r="C32" s="46">
        <f>MIN(B8,B12:B27)</f>
        <v>1.8</v>
      </c>
      <c r="D32" s="47">
        <f>100*B32/C32</f>
        <v>0.5555555555555556</v>
      </c>
      <c r="E32" s="25"/>
      <c r="F32" s="25"/>
      <c r="G32" s="25"/>
    </row>
    <row r="33" spans="1:7" s="10" customFormat="1" ht="15.75">
      <c r="A33" s="15"/>
      <c r="B33" s="49"/>
      <c r="C33" s="35" t="s">
        <v>22</v>
      </c>
      <c r="D33" s="50">
        <f>MAX(D31:D32)</f>
        <v>12.5</v>
      </c>
      <c r="E33" s="51"/>
      <c r="F33" s="51"/>
      <c r="G33" s="51"/>
    </row>
    <row r="34" spans="1:3" s="9" customFormat="1" ht="7.5" customHeight="1">
      <c r="A34" s="27"/>
      <c r="B34" s="27"/>
      <c r="C34" s="27"/>
    </row>
    <row r="35" s="9" customFormat="1" ht="18.75">
      <c r="A35" s="63" t="s">
        <v>21</v>
      </c>
    </row>
    <row r="36" s="9" customFormat="1" ht="15.75">
      <c r="A36" s="9" t="s">
        <v>23</v>
      </c>
    </row>
    <row r="37" s="9" customFormat="1" ht="18.75">
      <c r="A37" s="9" t="s">
        <v>24</v>
      </c>
    </row>
    <row r="38" s="9" customFormat="1" ht="15.75"/>
    <row r="39" s="9" customFormat="1" ht="15.75"/>
    <row r="40" s="9" customFormat="1" ht="15.75"/>
    <row r="41" s="9" customFormat="1" ht="15.75"/>
    <row r="42" s="9" customFormat="1" ht="15.75"/>
    <row r="43" s="9" customFormat="1" ht="15.75"/>
    <row r="44" s="9" customFormat="1" ht="15.75"/>
    <row r="45" s="9" customFormat="1" ht="15.75"/>
    <row r="46" s="9" customFormat="1" ht="15.75"/>
    <row r="47" s="9" customFormat="1" ht="15.75"/>
    <row r="48" s="9" customFormat="1" ht="15.75"/>
    <row r="49" s="9" customFormat="1" ht="15.75"/>
    <row r="50" s="9" customFormat="1" ht="15.75"/>
    <row r="51" s="9" customFormat="1" ht="15.75"/>
    <row r="52" s="9" customFormat="1" ht="15.75"/>
    <row r="53" s="9" customFormat="1" ht="15.75"/>
    <row r="54" s="9" customFormat="1" ht="15.75"/>
    <row r="55" s="9" customFormat="1" ht="15.75"/>
    <row r="56" s="9" customFormat="1" ht="15.75"/>
    <row r="57" s="9" customFormat="1" ht="15.75"/>
    <row r="58" s="9" customFormat="1" ht="15.75"/>
    <row r="59" s="9" customFormat="1" ht="15.75"/>
    <row r="60" s="9" customFormat="1" ht="15.75"/>
    <row r="61" s="9" customFormat="1" ht="15.75"/>
    <row r="62" s="9" customFormat="1" ht="15.75"/>
    <row r="63" s="9" customFormat="1" ht="15.75"/>
    <row r="64" s="9" customFormat="1" ht="15.75"/>
    <row r="65" s="9" customFormat="1" ht="15.75"/>
    <row r="66" s="9" customFormat="1" ht="15.75"/>
    <row r="67" s="9" customFormat="1" ht="15.75"/>
    <row r="68" s="9" customFormat="1" ht="15.75"/>
    <row r="69" s="9" customFormat="1" ht="15.75"/>
    <row r="70" s="9" customFormat="1" ht="15.75"/>
    <row r="71" s="9" customFormat="1" ht="15.75"/>
    <row r="72" s="9" customFormat="1" ht="15.75"/>
    <row r="73" s="9" customFormat="1" ht="15.75"/>
    <row r="74" s="9" customFormat="1" ht="15.75"/>
    <row r="75" s="9" customFormat="1" ht="15.75"/>
    <row r="76" s="9" customFormat="1" ht="15.75"/>
    <row r="77" s="9" customFormat="1" ht="15.75"/>
    <row r="78" s="9" customFormat="1" ht="15.75"/>
    <row r="79" s="9" customFormat="1" ht="15.75"/>
    <row r="80" s="9" customFormat="1" ht="15.75"/>
    <row r="81" s="9" customFormat="1" ht="15.75"/>
    <row r="82" s="9" customFormat="1" ht="15.75"/>
    <row r="83" s="9" customFormat="1" ht="15.75"/>
    <row r="84" s="9" customFormat="1" ht="15.75"/>
  </sheetData>
  <sheetProtection/>
  <mergeCells count="2">
    <mergeCell ref="E13:F13"/>
    <mergeCell ref="D11:E11"/>
  </mergeCells>
  <printOptions horizontalCentered="1" verticalCentered="1"/>
  <pageMargins left="0.5" right="0.5" top="0.5" bottom="0.5" header="0" footer="0"/>
  <pageSetup horizontalDpi="1200" verticalDpi="1200" orientation="portrait" r:id="rId1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 Balduz Jr</dc:creator>
  <cp:keywords/>
  <dc:description/>
  <cp:lastModifiedBy>balduz_jl</cp:lastModifiedBy>
  <cp:lastPrinted>2009-10-08T17:12:50Z</cp:lastPrinted>
  <dcterms:created xsi:type="dcterms:W3CDTF">2006-07-05T13:45:55Z</dcterms:created>
  <dcterms:modified xsi:type="dcterms:W3CDTF">2010-04-12T21:33:28Z</dcterms:modified>
  <cp:category/>
  <cp:version/>
  <cp:contentType/>
  <cp:contentStatus/>
</cp:coreProperties>
</file>