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20" windowHeight="9345" tabRatio="835" activeTab="0"/>
  </bookViews>
  <sheets>
    <sheet name="Main" sheetId="1" r:id="rId1"/>
    <sheet name="individual trials" sheetId="2" r:id="rId2"/>
    <sheet name="extra" sheetId="3" r:id="rId3"/>
  </sheets>
  <definedNames>
    <definedName name="_xlnm.Print_Area" localSheetId="2">'extra'!$A$1:$K$27</definedName>
    <definedName name="_xlnm.Print_Area" localSheetId="1">'individual trials'!$A$1:$H$36</definedName>
    <definedName name="_xlnm.Print_Area" localSheetId="0">'Main'!$A$1:$H$26</definedName>
  </definedNames>
  <calcPr fullCalcOnLoad="1"/>
</workbook>
</file>

<file path=xl/sharedStrings.xml><?xml version="1.0" encoding="utf-8"?>
<sst xmlns="http://schemas.openxmlformats.org/spreadsheetml/2006/main" count="85" uniqueCount="48">
  <si>
    <t>Name:</t>
  </si>
  <si>
    <t>Uncertainty</t>
  </si>
  <si>
    <t>RC Circuits and The Oscilloscope</t>
  </si>
  <si>
    <t>Oscilloscope Exercises</t>
  </si>
  <si>
    <t>Measurement of Battery Voltage</t>
  </si>
  <si>
    <r>
      <t>V</t>
    </r>
    <r>
      <rPr>
        <vertAlign val="subscript"/>
        <sz val="12"/>
        <rFont val="Times New Roman"/>
        <family val="1"/>
      </rPr>
      <t>multimeter</t>
    </r>
    <r>
      <rPr>
        <sz val="12"/>
        <rFont val="Times New Roman"/>
        <family val="1"/>
      </rPr>
      <t xml:space="preserve"> [V]=</t>
    </r>
  </si>
  <si>
    <r>
      <t>V</t>
    </r>
    <r>
      <rPr>
        <vertAlign val="subscript"/>
        <sz val="12"/>
        <rFont val="Times New Roman"/>
        <family val="1"/>
      </rPr>
      <t>oscilloscope</t>
    </r>
    <r>
      <rPr>
        <sz val="12"/>
        <rFont val="Times New Roman"/>
        <family val="1"/>
      </rPr>
      <t xml:space="preserve"> [V] =</t>
    </r>
  </si>
  <si>
    <t>f [Hz]</t>
  </si>
  <si>
    <r>
      <t>T</t>
    </r>
    <r>
      <rPr>
        <b/>
        <vertAlign val="subscript"/>
        <sz val="12"/>
        <rFont val="Times New Roman"/>
        <family val="1"/>
      </rPr>
      <t>osc</t>
    </r>
    <r>
      <rPr>
        <b/>
        <sz val="12"/>
        <rFont val="Times New Roman"/>
        <family val="1"/>
      </rPr>
      <t xml:space="preserve"> [s]</t>
    </r>
  </si>
  <si>
    <r>
      <t>T</t>
    </r>
    <r>
      <rPr>
        <b/>
        <vertAlign val="subscript"/>
        <sz val="12"/>
        <rFont val="Times New Roman"/>
        <family val="1"/>
      </rPr>
      <t>gen</t>
    </r>
    <r>
      <rPr>
        <b/>
        <sz val="12"/>
        <rFont val="Times New Roman"/>
        <family val="1"/>
      </rPr>
      <t xml:space="preserve"> [s]</t>
    </r>
  </si>
  <si>
    <t>Period of Sinusoidal Voltage Measurement</t>
  </si>
  <si>
    <t>A</t>
  </si>
  <si>
    <t>C</t>
  </si>
  <si>
    <t>% Diff</t>
  </si>
  <si>
    <t>% Unc</t>
  </si>
  <si>
    <t>B</t>
  </si>
  <si>
    <t>D</t>
  </si>
  <si>
    <t>E</t>
  </si>
  <si>
    <t>F</t>
  </si>
  <si>
    <t>Single resistor + Single capacitor</t>
  </si>
  <si>
    <t>Two resistors in series + Single capacitor</t>
  </si>
  <si>
    <t>Two resistors in parallel + Single capacitor</t>
  </si>
  <si>
    <t>Single resistor + Two capacitors in series</t>
  </si>
  <si>
    <t>Single resistor + Two capacitors in parallel</t>
  </si>
  <si>
    <r>
      <t>R [k</t>
    </r>
    <r>
      <rPr>
        <sz val="12"/>
        <rFont val="Symbol"/>
        <family val="1"/>
      </rPr>
      <t>W</t>
    </r>
    <r>
      <rPr>
        <sz val="12"/>
        <rFont val="Times New Roman"/>
        <family val="1"/>
      </rPr>
      <t>] =</t>
    </r>
  </si>
  <si>
    <r>
      <t>C [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F] =</t>
    </r>
  </si>
  <si>
    <r>
      <t>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[k</t>
    </r>
    <r>
      <rPr>
        <sz val="12"/>
        <rFont val="Symbol"/>
        <family val="1"/>
      </rPr>
      <t>W</t>
    </r>
    <r>
      <rPr>
        <sz val="12"/>
        <rFont val="Times New Roman"/>
        <family val="1"/>
      </rPr>
      <t>] =</t>
    </r>
  </si>
  <si>
    <r>
      <t>R</t>
    </r>
    <r>
      <rPr>
        <vertAlign val="subscript"/>
        <sz val="12"/>
        <rFont val="Times New Roman"/>
        <family val="1"/>
      </rPr>
      <t>net</t>
    </r>
    <r>
      <rPr>
        <sz val="12"/>
        <rFont val="Times New Roman"/>
        <family val="1"/>
      </rPr>
      <t xml:space="preserve"> [k</t>
    </r>
    <r>
      <rPr>
        <sz val="12"/>
        <rFont val="Symbol"/>
        <family val="1"/>
      </rPr>
      <t>W</t>
    </r>
    <r>
      <rPr>
        <sz val="12"/>
        <rFont val="Times New Roman"/>
        <family val="1"/>
      </rPr>
      <t>] =</t>
    </r>
  </si>
  <si>
    <r>
      <t>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[k</t>
    </r>
    <r>
      <rPr>
        <sz val="12"/>
        <rFont val="Symbol"/>
        <family val="1"/>
      </rPr>
      <t>W</t>
    </r>
    <r>
      <rPr>
        <sz val="12"/>
        <rFont val="Times New Roman"/>
        <family val="1"/>
      </rPr>
      <t>] =</t>
    </r>
  </si>
  <si>
    <r>
      <t>C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[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F] =</t>
    </r>
  </si>
  <si>
    <r>
      <t>C</t>
    </r>
    <r>
      <rPr>
        <vertAlign val="subscript"/>
        <sz val="12"/>
        <rFont val="Times New Roman"/>
        <family val="1"/>
      </rPr>
      <t>net</t>
    </r>
    <r>
      <rPr>
        <sz val="12"/>
        <rFont val="Times New Roman"/>
        <family val="1"/>
      </rPr>
      <t xml:space="preserve"> [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F] =</t>
    </r>
  </si>
  <si>
    <r>
      <t>C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[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F] =</t>
    </r>
  </si>
  <si>
    <r>
      <t>R [k</t>
    </r>
    <r>
      <rPr>
        <sz val="14"/>
        <rFont val="Symbol"/>
        <family val="1"/>
      </rPr>
      <t>W</t>
    </r>
    <r>
      <rPr>
        <sz val="14"/>
        <rFont val="Times New Roman"/>
        <family val="1"/>
      </rPr>
      <t>]</t>
    </r>
  </si>
  <si>
    <r>
      <t>C [</t>
    </r>
    <r>
      <rPr>
        <sz val="14"/>
        <rFont val="Symbol"/>
        <family val="1"/>
      </rPr>
      <t>m</t>
    </r>
    <r>
      <rPr>
        <sz val="14"/>
        <rFont val="Times New Roman"/>
        <family val="1"/>
      </rPr>
      <t>F]</t>
    </r>
  </si>
  <si>
    <r>
      <t>t</t>
    </r>
    <r>
      <rPr>
        <vertAlign val="subscript"/>
        <sz val="14"/>
        <rFont val="Times New Roman"/>
        <family val="1"/>
      </rPr>
      <t>theo</t>
    </r>
    <r>
      <rPr>
        <sz val="14"/>
        <rFont val="Times New Roman"/>
        <family val="1"/>
      </rPr>
      <t xml:space="preserve"> [ms]</t>
    </r>
  </si>
  <si>
    <r>
      <t>t</t>
    </r>
    <r>
      <rPr>
        <vertAlign val="subscript"/>
        <sz val="14"/>
        <rFont val="Times New Roman"/>
        <family val="1"/>
      </rPr>
      <t>exp</t>
    </r>
    <r>
      <rPr>
        <sz val="14"/>
        <rFont val="Times New Roman"/>
        <family val="1"/>
      </rPr>
      <t xml:space="preserve"> [ms]</t>
    </r>
  </si>
  <si>
    <t>Individual Trials R and C values</t>
  </si>
  <si>
    <t>Individual Trials Uncertainty Analysis</t>
  </si>
  <si>
    <r>
      <t>Measured quantity: R [k</t>
    </r>
    <r>
      <rPr>
        <sz val="14"/>
        <rFont val="Symbol"/>
        <family val="1"/>
      </rPr>
      <t>W</t>
    </r>
    <r>
      <rPr>
        <sz val="14"/>
        <rFont val="Times New Roman"/>
        <family val="1"/>
      </rPr>
      <t>]</t>
    </r>
  </si>
  <si>
    <t>% Uncertainty</t>
  </si>
  <si>
    <t>Smallest Value</t>
  </si>
  <si>
    <r>
      <t>Measured quantity: C [</t>
    </r>
    <r>
      <rPr>
        <sz val="14"/>
        <rFont val="Symbol"/>
        <family val="1"/>
      </rPr>
      <t>m</t>
    </r>
    <r>
      <rPr>
        <sz val="14"/>
        <rFont val="Times New Roman"/>
        <family val="1"/>
      </rPr>
      <t>F]</t>
    </r>
  </si>
  <si>
    <r>
      <t xml:space="preserve">RC Time Constants: </t>
    </r>
    <r>
      <rPr>
        <u val="single"/>
        <sz val="20"/>
        <rFont val="Symbol"/>
        <family val="1"/>
      </rPr>
      <t>t [</t>
    </r>
    <r>
      <rPr>
        <u val="single"/>
        <sz val="20"/>
        <rFont val="Times New Roman"/>
        <family val="1"/>
      </rPr>
      <t>ms</t>
    </r>
    <r>
      <rPr>
        <u val="single"/>
        <sz val="20"/>
        <rFont val="Symbol"/>
        <family val="1"/>
      </rPr>
      <t>]</t>
    </r>
    <r>
      <rPr>
        <u val="single"/>
        <sz val="20"/>
        <rFont val="Times New Roman"/>
        <family val="1"/>
      </rPr>
      <t xml:space="preserve"> = R [k</t>
    </r>
    <r>
      <rPr>
        <u val="single"/>
        <sz val="20"/>
        <rFont val="Symbol"/>
        <family val="1"/>
      </rPr>
      <t>W</t>
    </r>
    <r>
      <rPr>
        <u val="single"/>
        <sz val="20"/>
        <rFont val="Times New Roman"/>
        <family val="1"/>
      </rPr>
      <t>]*C [</t>
    </r>
    <r>
      <rPr>
        <u val="single"/>
        <sz val="20"/>
        <rFont val="Symbol"/>
        <family val="1"/>
      </rPr>
      <t>m</t>
    </r>
    <r>
      <rPr>
        <u val="single"/>
        <sz val="20"/>
        <rFont val="Times New Roman"/>
        <family val="1"/>
      </rPr>
      <t>F]</t>
    </r>
  </si>
  <si>
    <r>
      <t>l</t>
    </r>
    <r>
      <rPr>
        <vertAlign val="subscript"/>
        <sz val="14"/>
        <rFont val="Times New Roman"/>
        <family val="1"/>
      </rPr>
      <t>exp</t>
    </r>
    <r>
      <rPr>
        <sz val="14"/>
        <rFont val="Times New Roman"/>
        <family val="1"/>
      </rPr>
      <t xml:space="preserve"> [1/s]</t>
    </r>
  </si>
  <si>
    <t>t = 1/lamda = 0.05s = 50ms</t>
  </si>
  <si>
    <t>lamda = 20/s</t>
  </si>
  <si>
    <t>Voltage (V)</t>
  </si>
  <si>
    <t>Time (s)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</si>
</sst>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"/>
    <numFmt numFmtId="172" formatCode="0.0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E+00"/>
  </numFmts>
  <fonts count="25">
    <font>
      <sz val="10"/>
      <name val="Arial"/>
      <family val="0"/>
    </font>
    <font>
      <sz val="12"/>
      <name val="Symbol"/>
      <family val="1"/>
    </font>
    <font>
      <sz val="14"/>
      <name val="Symbol"/>
      <family val="1"/>
    </font>
    <font>
      <u val="single"/>
      <sz val="20"/>
      <name val="Times New Roman"/>
      <family val="1"/>
    </font>
    <font>
      <u val="single"/>
      <sz val="20"/>
      <name val="Symbol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u val="single"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4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vertAlign val="superscript"/>
      <sz val="12"/>
      <name val="Arial"/>
      <family val="0"/>
    </font>
    <font>
      <b/>
      <sz val="10"/>
      <name val="Arial"/>
      <family val="2"/>
    </font>
    <font>
      <sz val="11.5"/>
      <name val="Arial"/>
      <family val="0"/>
    </font>
    <font>
      <sz val="12"/>
      <name val="Arial"/>
      <family val="0"/>
    </font>
    <font>
      <sz val="16"/>
      <name val="Arial"/>
      <family val="0"/>
    </font>
    <font>
      <b/>
      <sz val="14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4" xfId="0" applyFont="1" applyBorder="1" applyAlignment="1">
      <alignment horizontal="center"/>
    </xf>
    <xf numFmtId="0" fontId="9" fillId="0" borderId="5" xfId="0" applyFont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9" fillId="2" borderId="11" xfId="0" applyNumberFormat="1" applyFont="1" applyFill="1" applyBorder="1" applyAlignment="1">
      <alignment horizontal="center"/>
    </xf>
    <xf numFmtId="2" fontId="9" fillId="2" borderId="9" xfId="0" applyNumberFormat="1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168" fontId="9" fillId="2" borderId="9" xfId="0" applyNumberFormat="1" applyFont="1" applyFill="1" applyBorder="1" applyAlignment="1">
      <alignment horizontal="center"/>
    </xf>
    <xf numFmtId="168" fontId="9" fillId="2" borderId="11" xfId="0" applyNumberFormat="1" applyFont="1" applyFill="1" applyBorder="1" applyAlignment="1">
      <alignment horizontal="center"/>
    </xf>
    <xf numFmtId="168" fontId="9" fillId="2" borderId="5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2" fontId="16" fillId="0" borderId="2" xfId="0" applyNumberFormat="1" applyFont="1" applyFill="1" applyBorder="1" applyAlignment="1">
      <alignment horizontal="left" vertical="center"/>
    </xf>
    <xf numFmtId="2" fontId="16" fillId="0" borderId="0" xfId="0" applyNumberFormat="1" applyFont="1" applyFill="1" applyBorder="1" applyAlignment="1">
      <alignment horizontal="left" vertical="center"/>
    </xf>
    <xf numFmtId="169" fontId="16" fillId="0" borderId="2" xfId="0" applyNumberFormat="1" applyFont="1" applyFill="1" applyBorder="1" applyAlignment="1">
      <alignment horizontal="left" vertical="center"/>
    </xf>
    <xf numFmtId="169" fontId="16" fillId="0" borderId="0" xfId="0" applyNumberFormat="1" applyFont="1" applyFill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70" fontId="9" fillId="0" borderId="11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170" fontId="9" fillId="0" borderId="9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170" fontId="9" fillId="0" borderId="5" xfId="0" applyNumberFormat="1" applyFont="1" applyFill="1" applyBorder="1" applyAlignment="1">
      <alignment horizontal="center" vertical="center"/>
    </xf>
    <xf numFmtId="169" fontId="9" fillId="0" borderId="2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6" fillId="0" borderId="3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9" fillId="0" borderId="9" xfId="0" applyFont="1" applyBorder="1" applyAlignment="1">
      <alignment horizontal="right"/>
    </xf>
    <xf numFmtId="0" fontId="16" fillId="0" borderId="12" xfId="0" applyFont="1" applyBorder="1" applyAlignment="1">
      <alignment horizontal="center"/>
    </xf>
    <xf numFmtId="2" fontId="16" fillId="2" borderId="2" xfId="0" applyNumberFormat="1" applyFont="1" applyFill="1" applyBorder="1" applyAlignment="1">
      <alignment horizontal="left" vertical="center"/>
    </xf>
    <xf numFmtId="169" fontId="16" fillId="2" borderId="2" xfId="0" applyNumberFormat="1" applyFont="1" applyFill="1" applyBorder="1" applyAlignment="1">
      <alignment horizontal="left" vertical="center"/>
    </xf>
    <xf numFmtId="169" fontId="16" fillId="2" borderId="6" xfId="0" applyNumberFormat="1" applyFont="1" applyFill="1" applyBorder="1" applyAlignment="1">
      <alignment horizontal="left" vertical="center"/>
    </xf>
    <xf numFmtId="2" fontId="9" fillId="2" borderId="0" xfId="0" applyNumberFormat="1" applyFont="1" applyFill="1" applyBorder="1" applyAlignment="1">
      <alignment horizontal="left" vertical="center"/>
    </xf>
    <xf numFmtId="169" fontId="9" fillId="2" borderId="6" xfId="0" applyNumberFormat="1" applyFont="1" applyFill="1" applyBorder="1" applyAlignment="1">
      <alignment horizontal="left" vertical="center"/>
    </xf>
    <xf numFmtId="169" fontId="9" fillId="0" borderId="7" xfId="0" applyNumberFormat="1" applyFont="1" applyFill="1" applyBorder="1" applyAlignment="1">
      <alignment horizontal="left" vertical="center"/>
    </xf>
    <xf numFmtId="169" fontId="9" fillId="0" borderId="0" xfId="0" applyNumberFormat="1" applyFont="1" applyFill="1" applyBorder="1" applyAlignment="1">
      <alignment horizontal="left" vertical="center"/>
    </xf>
    <xf numFmtId="169" fontId="9" fillId="0" borderId="8" xfId="0" applyNumberFormat="1" applyFont="1" applyBorder="1" applyAlignment="1">
      <alignment horizontal="left" vertical="center"/>
    </xf>
    <xf numFmtId="169" fontId="9" fillId="2" borderId="0" xfId="0" applyNumberFormat="1" applyFont="1" applyFill="1" applyBorder="1" applyAlignment="1">
      <alignment horizontal="left" vertical="center"/>
    </xf>
    <xf numFmtId="2" fontId="16" fillId="2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170" fontId="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170" fontId="9" fillId="0" borderId="8" xfId="0" applyNumberFormat="1" applyFont="1" applyFill="1" applyBorder="1" applyAlignment="1">
      <alignment horizontal="center" vertical="center"/>
    </xf>
    <xf numFmtId="170" fontId="9" fillId="0" borderId="6" xfId="0" applyNumberFormat="1" applyFont="1" applyFill="1" applyBorder="1" applyAlignment="1">
      <alignment horizontal="center" vertical="center"/>
    </xf>
    <xf numFmtId="170" fontId="9" fillId="0" borderId="7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15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RC Circuits Time Constant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625"/>
          <c:w val="0.92625"/>
          <c:h val="0.72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"/>
            </c:trendlineLbl>
          </c:trendline>
          <c:xVal>
            <c:numRef>
              <c:f>extra!$B$3:$B$27</c:f>
              <c:numCache/>
            </c:numRef>
          </c:xVal>
          <c:yVal>
            <c:numRef>
              <c:f>extra!$C$3:$C$27</c:f>
              <c:numCache/>
            </c:numRef>
          </c:yVal>
          <c:smooth val="0"/>
        </c:ser>
        <c:axId val="47928437"/>
        <c:axId val="28702750"/>
      </c:scatterChart>
      <c:valAx>
        <c:axId val="47928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02750"/>
        <c:crosses val="autoZero"/>
        <c:crossBetween val="midCat"/>
        <c:dispUnits/>
      </c:valAx>
      <c:valAx>
        <c:axId val="28702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284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5</xdr:row>
      <xdr:rowOff>95250</xdr:rowOff>
    </xdr:from>
    <xdr:to>
      <xdr:col>10</xdr:col>
      <xdr:colOff>219075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676525" y="1047750"/>
        <a:ext cx="51244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G9" sqref="G9"/>
    </sheetView>
  </sheetViews>
  <sheetFormatPr defaultColWidth="9.140625" defaultRowHeight="12.75"/>
  <cols>
    <col min="1" max="1" width="5.00390625" style="0" customWidth="1"/>
    <col min="2" max="8" width="11.421875" style="0" customWidth="1"/>
  </cols>
  <sheetData>
    <row r="1" s="6" customFormat="1" ht="33" customHeight="1">
      <c r="A1" s="18" t="s">
        <v>2</v>
      </c>
    </row>
    <row r="2" spans="2:8" s="6" customFormat="1" ht="33" customHeight="1">
      <c r="B2" s="21"/>
      <c r="C2" s="1"/>
      <c r="D2" s="2" t="s">
        <v>0</v>
      </c>
      <c r="E2" s="9"/>
      <c r="F2" s="10"/>
      <c r="G2" s="9"/>
      <c r="H2" s="9"/>
    </row>
    <row r="3" spans="2:8" s="6" customFormat="1" ht="33" customHeight="1">
      <c r="B3" s="1"/>
      <c r="C3" s="1"/>
      <c r="D3" s="2" t="s">
        <v>0</v>
      </c>
      <c r="E3" s="3"/>
      <c r="F3" s="4"/>
      <c r="G3" s="3"/>
      <c r="H3" s="3"/>
    </row>
    <row r="4" spans="2:8" s="6" customFormat="1" ht="33" customHeight="1">
      <c r="B4" s="1"/>
      <c r="C4" s="1"/>
      <c r="D4" s="2" t="s">
        <v>0</v>
      </c>
      <c r="E4" s="3"/>
      <c r="F4" s="4"/>
      <c r="G4" s="3"/>
      <c r="H4" s="3"/>
    </row>
    <row r="5" spans="2:8" s="6" customFormat="1" ht="15" customHeight="1">
      <c r="B5" s="1"/>
      <c r="C5" s="1"/>
      <c r="D5" s="1"/>
      <c r="E5" s="2"/>
      <c r="F5" s="16"/>
      <c r="G5" s="17"/>
      <c r="H5" s="16"/>
    </row>
    <row r="6" spans="1:8" s="6" customFormat="1" ht="22.5" customHeight="1">
      <c r="A6" s="48" t="s">
        <v>3</v>
      </c>
      <c r="C6" s="1"/>
      <c r="D6" s="1"/>
      <c r="E6" s="2"/>
      <c r="F6" s="16"/>
      <c r="G6" s="17"/>
      <c r="H6" s="16"/>
    </row>
    <row r="7" spans="5:8" s="7" customFormat="1" ht="7.5" customHeight="1">
      <c r="E7" s="22"/>
      <c r="F7" s="23"/>
      <c r="G7" s="23"/>
      <c r="H7" s="23"/>
    </row>
    <row r="8" spans="1:7" s="7" customFormat="1" ht="15" customHeight="1">
      <c r="A8" s="57"/>
      <c r="B8" s="91" t="s">
        <v>4</v>
      </c>
      <c r="C8" s="56"/>
      <c r="D8" s="56"/>
      <c r="E8" s="56"/>
      <c r="F8" s="56"/>
      <c r="G8" s="23"/>
    </row>
    <row r="9" spans="1:7" s="7" customFormat="1" ht="15" customHeight="1">
      <c r="A9" s="57"/>
      <c r="C9" s="102" t="s">
        <v>6</v>
      </c>
      <c r="D9" s="131">
        <v>5</v>
      </c>
      <c r="G9" s="23"/>
    </row>
    <row r="10" spans="1:7" s="7" customFormat="1" ht="15" customHeight="1">
      <c r="A10" s="57"/>
      <c r="C10" s="26" t="s">
        <v>5</v>
      </c>
      <c r="D10" s="132">
        <v>9</v>
      </c>
      <c r="G10" s="23"/>
    </row>
    <row r="11" spans="1:8" s="7" customFormat="1" ht="7.5" customHeight="1">
      <c r="A11" s="57"/>
      <c r="B11" s="57"/>
      <c r="C11" s="57"/>
      <c r="D11" s="57"/>
      <c r="E11" s="92"/>
      <c r="F11" s="56"/>
      <c r="G11" s="23"/>
      <c r="H11" s="23"/>
    </row>
    <row r="12" spans="1:8" s="7" customFormat="1" ht="15" customHeight="1">
      <c r="A12" s="57"/>
      <c r="B12" s="91" t="s">
        <v>10</v>
      </c>
      <c r="C12" s="56"/>
      <c r="D12" s="56"/>
      <c r="E12" s="49"/>
      <c r="F12" s="56"/>
      <c r="G12" s="23"/>
      <c r="H12" s="23"/>
    </row>
    <row r="13" spans="1:8" s="7" customFormat="1" ht="15" customHeight="1">
      <c r="A13" s="57"/>
      <c r="B13" s="93" t="s">
        <v>7</v>
      </c>
      <c r="C13" s="25" t="s">
        <v>9</v>
      </c>
      <c r="D13" s="103" t="s">
        <v>8</v>
      </c>
      <c r="G13" s="23"/>
      <c r="H13" s="23"/>
    </row>
    <row r="14" spans="1:8" s="7" customFormat="1" ht="15" customHeight="1">
      <c r="A14" s="57"/>
      <c r="B14" s="94">
        <v>100</v>
      </c>
      <c r="C14" s="95">
        <f>1/B14</f>
        <v>0.01</v>
      </c>
      <c r="D14" s="133">
        <v>1</v>
      </c>
      <c r="G14" s="23"/>
      <c r="H14" s="23"/>
    </row>
    <row r="15" spans="1:8" s="7" customFormat="1" ht="15" customHeight="1">
      <c r="A15" s="57"/>
      <c r="B15" s="96">
        <v>1000</v>
      </c>
      <c r="C15" s="97">
        <f>1/B15</f>
        <v>0.001</v>
      </c>
      <c r="D15" s="134">
        <v>1</v>
      </c>
      <c r="G15" s="23"/>
      <c r="H15" s="23"/>
    </row>
    <row r="16" spans="1:8" s="7" customFormat="1" ht="15" customHeight="1">
      <c r="A16" s="57"/>
      <c r="B16" s="98">
        <v>5000</v>
      </c>
      <c r="C16" s="99">
        <f>1/B16</f>
        <v>0.0002</v>
      </c>
      <c r="D16" s="135">
        <v>1</v>
      </c>
      <c r="G16" s="23"/>
      <c r="H16" s="23"/>
    </row>
    <row r="17" spans="5:8" s="7" customFormat="1" ht="22.5" customHeight="1">
      <c r="E17" s="22"/>
      <c r="F17" s="23"/>
      <c r="G17" s="23"/>
      <c r="H17" s="23"/>
    </row>
    <row r="18" spans="1:8" s="7" customFormat="1" ht="22.5" customHeight="1">
      <c r="A18" s="48" t="s">
        <v>42</v>
      </c>
      <c r="E18" s="22"/>
      <c r="F18" s="23"/>
      <c r="G18" s="23"/>
      <c r="H18" s="23"/>
    </row>
    <row r="19" spans="2:8" s="7" customFormat="1" ht="15" customHeight="1">
      <c r="B19" s="5"/>
      <c r="E19" s="22"/>
      <c r="F19" s="23"/>
      <c r="G19" s="23"/>
      <c r="H19" s="23"/>
    </row>
    <row r="20" spans="1:8" s="15" customFormat="1" ht="18.75" customHeight="1">
      <c r="A20" s="80"/>
      <c r="B20" s="19" t="s">
        <v>32</v>
      </c>
      <c r="C20" s="20" t="s">
        <v>33</v>
      </c>
      <c r="D20" s="100" t="s">
        <v>34</v>
      </c>
      <c r="E20" s="123" t="s">
        <v>43</v>
      </c>
      <c r="F20" s="101" t="s">
        <v>35</v>
      </c>
      <c r="G20" s="81" t="s">
        <v>13</v>
      </c>
      <c r="H20" s="82" t="s">
        <v>14</v>
      </c>
    </row>
    <row r="21" spans="1:8" s="15" customFormat="1" ht="15" customHeight="1">
      <c r="A21" s="50" t="s">
        <v>11</v>
      </c>
      <c r="B21" s="87">
        <f>'individual trials'!C6</f>
        <v>10</v>
      </c>
      <c r="C21" s="84">
        <f>'individual trials'!E6</f>
        <v>0.1</v>
      </c>
      <c r="D21" s="85">
        <f>B21*C21</f>
        <v>1</v>
      </c>
      <c r="E21" s="126">
        <v>700</v>
      </c>
      <c r="F21" s="120">
        <f>1000/E21</f>
        <v>1.4285714285714286</v>
      </c>
      <c r="G21" s="86">
        <f>100*(F21-D21)/D21</f>
        <v>42.85714285714286</v>
      </c>
      <c r="H21" s="128">
        <f>MAX('individual trials'!D31,'individual trials'!H31)</f>
        <v>100</v>
      </c>
    </row>
    <row r="22" spans="1:8" s="15" customFormat="1" ht="15" customHeight="1">
      <c r="A22" s="50" t="s">
        <v>15</v>
      </c>
      <c r="B22" s="87">
        <f>'individual trials'!C9</f>
        <v>15</v>
      </c>
      <c r="C22" s="84">
        <f>'individual trials'!E9</f>
        <v>0.1</v>
      </c>
      <c r="D22" s="87">
        <f>B22*C22</f>
        <v>1.5</v>
      </c>
      <c r="E22" s="124">
        <v>500</v>
      </c>
      <c r="F22" s="121">
        <f>1000/E22</f>
        <v>2</v>
      </c>
      <c r="G22" s="83">
        <f>100*(F22-D22)/D22</f>
        <v>33.333333333333336</v>
      </c>
      <c r="H22" s="129">
        <f>MAX('individual trials'!D32,'individual trials'!H32)</f>
        <v>100</v>
      </c>
    </row>
    <row r="23" spans="1:8" s="15" customFormat="1" ht="15" customHeight="1">
      <c r="A23" s="50" t="s">
        <v>12</v>
      </c>
      <c r="B23" s="87">
        <f>'individual trials'!C13</f>
        <v>25</v>
      </c>
      <c r="C23" s="84">
        <f>'individual trials'!G12</f>
        <v>0.1</v>
      </c>
      <c r="D23" s="87">
        <f aca="true" t="shared" si="0" ref="D21:D26">B23*C23</f>
        <v>2.5</v>
      </c>
      <c r="E23" s="124">
        <v>600</v>
      </c>
      <c r="F23" s="121">
        <f>1000/E23</f>
        <v>1.6666666666666667</v>
      </c>
      <c r="G23" s="83">
        <f>100*(F23-D23)/D23</f>
        <v>-33.33333333333333</v>
      </c>
      <c r="H23" s="129">
        <f>MAX('individual trials'!D33,'individual trials'!H33)</f>
        <v>100</v>
      </c>
    </row>
    <row r="24" spans="1:8" s="15" customFormat="1" ht="15" customHeight="1">
      <c r="A24" s="50" t="s">
        <v>16</v>
      </c>
      <c r="B24" s="87">
        <f>'individual trials'!C17</f>
        <v>5.999999999999999</v>
      </c>
      <c r="C24" s="84">
        <f>'individual trials'!G16</f>
        <v>0.1</v>
      </c>
      <c r="D24" s="87">
        <f t="shared" si="0"/>
        <v>0.6</v>
      </c>
      <c r="E24" s="124">
        <v>1000</v>
      </c>
      <c r="F24" s="121">
        <f>1000/E24</f>
        <v>1</v>
      </c>
      <c r="G24" s="83">
        <f>100*(F24-D24)/D24</f>
        <v>66.66666666666667</v>
      </c>
      <c r="H24" s="129">
        <f>MAX('individual trials'!D34,'individual trials'!H34)</f>
        <v>100</v>
      </c>
    </row>
    <row r="25" spans="1:8" s="15" customFormat="1" ht="15" customHeight="1">
      <c r="A25" s="50" t="s">
        <v>17</v>
      </c>
      <c r="B25" s="87">
        <f>'individual trials'!C20</f>
        <v>10</v>
      </c>
      <c r="C25" s="84">
        <f>'individual trials'!E21</f>
        <v>0.05</v>
      </c>
      <c r="D25" s="87">
        <f t="shared" si="0"/>
        <v>0.5</v>
      </c>
      <c r="E25" s="124">
        <v>300</v>
      </c>
      <c r="F25" s="121">
        <f>1000/E25</f>
        <v>3.3333333333333335</v>
      </c>
      <c r="G25" s="83">
        <f>100*(F25-D25)/D25</f>
        <v>566.6666666666667</v>
      </c>
      <c r="H25" s="129">
        <f>MAX('individual trials'!D35,'individual trials'!H35)</f>
        <v>100</v>
      </c>
    </row>
    <row r="26" spans="1:8" s="15" customFormat="1" ht="15" customHeight="1">
      <c r="A26" s="50" t="s">
        <v>18</v>
      </c>
      <c r="B26" s="90">
        <f>'individual trials'!C24</f>
        <v>15</v>
      </c>
      <c r="C26" s="89">
        <f>'individual trials'!E25</f>
        <v>0.2</v>
      </c>
      <c r="D26" s="90">
        <f t="shared" si="0"/>
        <v>3</v>
      </c>
      <c r="E26" s="125">
        <v>450</v>
      </c>
      <c r="F26" s="122">
        <f>1000/E26</f>
        <v>2.2222222222222223</v>
      </c>
      <c r="G26" s="88">
        <f>100*(F26-D26)/D26</f>
        <v>-25.925925925925924</v>
      </c>
      <c r="H26" s="130">
        <f>MAX('individual trials'!D36,'individual trials'!H36)</f>
        <v>100</v>
      </c>
    </row>
    <row r="27" spans="1:8" s="15" customFormat="1" ht="15" customHeight="1">
      <c r="A27" s="24"/>
      <c r="B27" s="36"/>
      <c r="C27" s="34"/>
      <c r="D27" s="8"/>
      <c r="E27" s="8"/>
      <c r="F27" s="36"/>
      <c r="G27" s="36"/>
      <c r="H27" s="14"/>
    </row>
  </sheetData>
  <printOptions horizontalCentered="1"/>
  <pageMargins left="0.5" right="0.5" top="1" bottom="1" header="0" footer="0"/>
  <pageSetup horizontalDpi="300" verticalDpi="300" orientation="portrait" r:id="rId1"/>
  <rowBreaks count="1" manualBreakCount="1">
    <brk id="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7">
      <selection activeCell="L34" sqref="L34"/>
    </sheetView>
  </sheetViews>
  <sheetFormatPr defaultColWidth="9.140625" defaultRowHeight="12.75"/>
  <cols>
    <col min="1" max="1" width="5.00390625" style="0" customWidth="1"/>
    <col min="2" max="2" width="12.8515625" style="0" customWidth="1"/>
    <col min="3" max="3" width="9.28125" style="0" customWidth="1"/>
    <col min="4" max="4" width="12.8515625" style="0" customWidth="1"/>
    <col min="5" max="5" width="9.28125" style="0" customWidth="1"/>
    <col min="6" max="6" width="12.8515625" style="0" customWidth="1"/>
    <col min="7" max="7" width="9.28125" style="0" customWidth="1"/>
    <col min="8" max="8" width="11.421875" style="0" customWidth="1"/>
  </cols>
  <sheetData>
    <row r="1" s="6" customFormat="1" ht="33" customHeight="1">
      <c r="A1" s="18" t="s">
        <v>2</v>
      </c>
    </row>
    <row r="2" spans="1:8" s="15" customFormat="1" ht="15" customHeight="1">
      <c r="A2" s="24"/>
      <c r="B2" s="36"/>
      <c r="C2" s="34"/>
      <c r="D2" s="8"/>
      <c r="E2" s="8"/>
      <c r="F2" s="36"/>
      <c r="G2" s="36"/>
      <c r="H2" s="14"/>
    </row>
    <row r="3" spans="1:8" s="1" customFormat="1" ht="22.5" customHeight="1">
      <c r="A3" s="5" t="s">
        <v>36</v>
      </c>
      <c r="E3" s="2"/>
      <c r="F3" s="17"/>
      <c r="G3" s="17"/>
      <c r="H3" s="17"/>
    </row>
    <row r="4" spans="1:8" s="7" customFormat="1" ht="15" customHeight="1">
      <c r="A4" s="5"/>
      <c r="E4" s="22"/>
      <c r="F4" s="23"/>
      <c r="G4" s="23"/>
      <c r="H4" s="23"/>
    </row>
    <row r="5" spans="1:8" s="57" customFormat="1" ht="15" customHeight="1">
      <c r="A5" s="50" t="s">
        <v>11</v>
      </c>
      <c r="B5" s="51" t="s">
        <v>19</v>
      </c>
      <c r="C5" s="52"/>
      <c r="D5" s="53"/>
      <c r="E5" s="54"/>
      <c r="F5" s="53"/>
      <c r="G5" s="55"/>
      <c r="H5" s="56"/>
    </row>
    <row r="6" spans="1:8" s="57" customFormat="1" ht="15" customHeight="1">
      <c r="A6" s="50"/>
      <c r="B6" s="58" t="s">
        <v>24</v>
      </c>
      <c r="C6" s="104">
        <v>10</v>
      </c>
      <c r="D6" s="59" t="s">
        <v>25</v>
      </c>
      <c r="E6" s="105">
        <v>0.1</v>
      </c>
      <c r="F6" s="60"/>
      <c r="G6" s="61"/>
      <c r="H6" s="56"/>
    </row>
    <row r="7" spans="1:8" s="67" customFormat="1" ht="7.5" customHeight="1">
      <c r="A7" s="62"/>
      <c r="B7" s="63"/>
      <c r="C7" s="64"/>
      <c r="D7" s="63"/>
      <c r="E7" s="64"/>
      <c r="F7" s="65"/>
      <c r="G7" s="66"/>
      <c r="H7" s="65"/>
    </row>
    <row r="8" spans="1:8" s="57" customFormat="1" ht="15" customHeight="1">
      <c r="A8" s="50" t="s">
        <v>15</v>
      </c>
      <c r="B8" s="51" t="s">
        <v>19</v>
      </c>
      <c r="C8" s="52"/>
      <c r="D8" s="53"/>
      <c r="E8" s="52"/>
      <c r="F8" s="53"/>
      <c r="G8" s="55"/>
      <c r="H8" s="56"/>
    </row>
    <row r="9" spans="1:8" s="57" customFormat="1" ht="15" customHeight="1">
      <c r="A9" s="50"/>
      <c r="B9" s="58" t="s">
        <v>24</v>
      </c>
      <c r="C9" s="104">
        <v>15</v>
      </c>
      <c r="D9" s="59" t="s">
        <v>25</v>
      </c>
      <c r="E9" s="105">
        <v>0.1</v>
      </c>
      <c r="F9" s="60"/>
      <c r="G9" s="61"/>
      <c r="H9" s="56"/>
    </row>
    <row r="10" spans="1:8" s="67" customFormat="1" ht="7.5" customHeight="1">
      <c r="A10" s="62"/>
      <c r="B10" s="63"/>
      <c r="C10" s="64"/>
      <c r="D10" s="63"/>
      <c r="E10" s="64"/>
      <c r="F10" s="65"/>
      <c r="G10" s="66"/>
      <c r="H10" s="65"/>
    </row>
    <row r="11" spans="1:8" s="57" customFormat="1" ht="15" customHeight="1">
      <c r="A11" s="50" t="s">
        <v>12</v>
      </c>
      <c r="B11" s="51" t="s">
        <v>20</v>
      </c>
      <c r="C11" s="52"/>
      <c r="D11" s="53"/>
      <c r="E11" s="52"/>
      <c r="F11" s="53"/>
      <c r="G11" s="55"/>
      <c r="H11" s="56"/>
    </row>
    <row r="12" spans="1:8" s="57" customFormat="1" ht="15" customHeight="1">
      <c r="A12" s="50"/>
      <c r="B12" s="68" t="s">
        <v>26</v>
      </c>
      <c r="C12" s="107">
        <v>10</v>
      </c>
      <c r="D12" s="49" t="s">
        <v>28</v>
      </c>
      <c r="E12" s="107">
        <v>15</v>
      </c>
      <c r="F12" s="49" t="s">
        <v>25</v>
      </c>
      <c r="G12" s="106">
        <v>0.1</v>
      </c>
      <c r="H12" s="56"/>
    </row>
    <row r="13" spans="1:8" s="57" customFormat="1" ht="15" customHeight="1">
      <c r="A13" s="50"/>
      <c r="B13" s="26" t="s">
        <v>27</v>
      </c>
      <c r="C13" s="73">
        <f>C12+E12</f>
        <v>25</v>
      </c>
      <c r="D13" s="69"/>
      <c r="E13" s="70"/>
      <c r="F13" s="69"/>
      <c r="G13" s="71"/>
      <c r="H13" s="56"/>
    </row>
    <row r="14" spans="1:8" s="57" customFormat="1" ht="7.5" customHeight="1">
      <c r="A14" s="50"/>
      <c r="B14" s="49"/>
      <c r="C14" s="64"/>
      <c r="D14" s="63"/>
      <c r="E14" s="66"/>
      <c r="F14" s="63"/>
      <c r="G14" s="66"/>
      <c r="H14" s="56"/>
    </row>
    <row r="15" spans="1:8" s="57" customFormat="1" ht="15" customHeight="1">
      <c r="A15" s="50" t="s">
        <v>16</v>
      </c>
      <c r="B15" s="51" t="s">
        <v>21</v>
      </c>
      <c r="C15" s="52"/>
      <c r="D15" s="53"/>
      <c r="E15" s="52"/>
      <c r="F15" s="53"/>
      <c r="G15" s="72"/>
      <c r="H15" s="56"/>
    </row>
    <row r="16" spans="1:8" s="57" customFormat="1" ht="15" customHeight="1">
      <c r="A16" s="50"/>
      <c r="B16" s="68" t="s">
        <v>26</v>
      </c>
      <c r="C16" s="107">
        <v>10</v>
      </c>
      <c r="D16" s="49" t="s">
        <v>28</v>
      </c>
      <c r="E16" s="107">
        <v>15</v>
      </c>
      <c r="F16" s="49" t="s">
        <v>25</v>
      </c>
      <c r="G16" s="106">
        <v>0.1</v>
      </c>
      <c r="H16" s="56"/>
    </row>
    <row r="17" spans="1:8" s="57" customFormat="1" ht="15" customHeight="1">
      <c r="A17" s="50"/>
      <c r="B17" s="26" t="s">
        <v>27</v>
      </c>
      <c r="C17" s="73">
        <f>1/(1/C16+1/E16)</f>
        <v>5.999999999999999</v>
      </c>
      <c r="D17" s="69"/>
      <c r="E17" s="70"/>
      <c r="F17" s="69"/>
      <c r="G17" s="71"/>
      <c r="H17" s="56"/>
    </row>
    <row r="18" spans="1:8" s="57" customFormat="1" ht="7.5" customHeight="1">
      <c r="A18" s="50"/>
      <c r="B18" s="49"/>
      <c r="C18" s="74"/>
      <c r="D18" s="63"/>
      <c r="E18" s="66"/>
      <c r="F18" s="63"/>
      <c r="G18" s="66"/>
      <c r="H18" s="56"/>
    </row>
    <row r="19" spans="1:8" s="57" customFormat="1" ht="15" customHeight="1">
      <c r="A19" s="50" t="s">
        <v>17</v>
      </c>
      <c r="B19" s="51" t="s">
        <v>22</v>
      </c>
      <c r="C19" s="52"/>
      <c r="D19" s="53"/>
      <c r="E19" s="52"/>
      <c r="F19" s="53"/>
      <c r="G19" s="55"/>
      <c r="H19" s="56"/>
    </row>
    <row r="20" spans="1:8" s="57" customFormat="1" ht="15" customHeight="1">
      <c r="A20" s="50"/>
      <c r="B20" s="68" t="s">
        <v>24</v>
      </c>
      <c r="C20" s="113">
        <v>10</v>
      </c>
      <c r="D20" s="49" t="s">
        <v>31</v>
      </c>
      <c r="E20" s="112">
        <v>0.1</v>
      </c>
      <c r="F20" s="49" t="s">
        <v>29</v>
      </c>
      <c r="G20" s="108">
        <v>0.1</v>
      </c>
      <c r="H20" s="56"/>
    </row>
    <row r="21" spans="1:8" s="57" customFormat="1" ht="15" customHeight="1">
      <c r="A21" s="50"/>
      <c r="B21" s="58"/>
      <c r="C21" s="70"/>
      <c r="D21" s="27" t="s">
        <v>30</v>
      </c>
      <c r="E21" s="75">
        <f>1/(1/E20+1/G20)</f>
        <v>0.05</v>
      </c>
      <c r="F21" s="69"/>
      <c r="G21" s="109"/>
      <c r="H21" s="56"/>
    </row>
    <row r="22" spans="1:8" s="57" customFormat="1" ht="7.5" customHeight="1">
      <c r="A22" s="50"/>
      <c r="B22" s="49"/>
      <c r="C22" s="66"/>
      <c r="D22" s="63"/>
      <c r="E22" s="76"/>
      <c r="F22" s="63"/>
      <c r="G22" s="110"/>
      <c r="H22" s="56"/>
    </row>
    <row r="23" spans="1:8" s="57" customFormat="1" ht="15" customHeight="1">
      <c r="A23" s="50" t="s">
        <v>18</v>
      </c>
      <c r="B23" s="51" t="s">
        <v>23</v>
      </c>
      <c r="C23" s="52"/>
      <c r="D23" s="53"/>
      <c r="E23" s="52"/>
      <c r="F23" s="53"/>
      <c r="G23" s="111"/>
      <c r="H23" s="56"/>
    </row>
    <row r="24" spans="1:8" s="57" customFormat="1" ht="15" customHeight="1">
      <c r="A24" s="50"/>
      <c r="B24" s="68" t="s">
        <v>24</v>
      </c>
      <c r="C24" s="113">
        <v>15</v>
      </c>
      <c r="D24" s="49" t="s">
        <v>31</v>
      </c>
      <c r="E24" s="112">
        <v>0.1</v>
      </c>
      <c r="F24" s="49" t="s">
        <v>29</v>
      </c>
      <c r="G24" s="108">
        <v>0.1</v>
      </c>
      <c r="H24" s="56"/>
    </row>
    <row r="25" spans="1:8" s="57" customFormat="1" ht="15" customHeight="1">
      <c r="A25" s="50"/>
      <c r="B25" s="77"/>
      <c r="C25" s="78"/>
      <c r="D25" s="27" t="s">
        <v>30</v>
      </c>
      <c r="E25" s="75">
        <f>E24+G24</f>
        <v>0.2</v>
      </c>
      <c r="F25" s="79"/>
      <c r="G25" s="71"/>
      <c r="H25" s="56"/>
    </row>
    <row r="26" spans="5:8" s="7" customFormat="1" ht="15" customHeight="1">
      <c r="E26" s="22"/>
      <c r="F26" s="23"/>
      <c r="G26" s="23"/>
      <c r="H26" s="23"/>
    </row>
    <row r="27" spans="1:8" s="127" customFormat="1" ht="20.25">
      <c r="A27" s="5" t="s">
        <v>37</v>
      </c>
      <c r="B27" s="1"/>
      <c r="C27" s="1"/>
      <c r="D27" s="1"/>
      <c r="E27" s="2"/>
      <c r="F27" s="17"/>
      <c r="G27" s="17"/>
      <c r="H27" s="1"/>
    </row>
    <row r="28" spans="1:8" ht="15" customHeight="1">
      <c r="A28" s="5"/>
      <c r="B28" s="7"/>
      <c r="C28" s="7"/>
      <c r="D28" s="7"/>
      <c r="E28" s="22"/>
      <c r="F28" s="23"/>
      <c r="G28" s="23"/>
      <c r="H28" s="7"/>
    </row>
    <row r="29" spans="1:8" ht="18.75">
      <c r="A29" s="15"/>
      <c r="B29" s="37" t="s">
        <v>38</v>
      </c>
      <c r="C29" s="29"/>
      <c r="D29" s="28"/>
      <c r="E29" s="28"/>
      <c r="F29" s="37" t="s">
        <v>41</v>
      </c>
      <c r="G29" s="29"/>
      <c r="H29" s="28"/>
    </row>
    <row r="30" spans="1:8" ht="25.5">
      <c r="A30" s="15"/>
      <c r="B30" s="11" t="s">
        <v>1</v>
      </c>
      <c r="C30" s="13" t="s">
        <v>40</v>
      </c>
      <c r="D30" s="12" t="s">
        <v>39</v>
      </c>
      <c r="E30" s="15"/>
      <c r="F30" s="38" t="s">
        <v>1</v>
      </c>
      <c r="G30" s="39" t="s">
        <v>40</v>
      </c>
      <c r="H30" s="40" t="s">
        <v>39</v>
      </c>
    </row>
    <row r="31" spans="1:8" ht="15.75">
      <c r="A31" s="33" t="s">
        <v>11</v>
      </c>
      <c r="B31" s="42">
        <v>1</v>
      </c>
      <c r="C31" s="47">
        <f>C6</f>
        <v>10</v>
      </c>
      <c r="D31" s="35">
        <f aca="true" t="shared" si="0" ref="D31:D36">100*(B31/C31)</f>
        <v>10</v>
      </c>
      <c r="E31" s="33" t="s">
        <v>11</v>
      </c>
      <c r="F31" s="44">
        <v>0.1</v>
      </c>
      <c r="G31" s="47">
        <f>E6</f>
        <v>0.1</v>
      </c>
      <c r="H31" s="35">
        <f aca="true" t="shared" si="1" ref="H31:H36">100*(F31/G31)</f>
        <v>100</v>
      </c>
    </row>
    <row r="32" spans="1:8" ht="15.75">
      <c r="A32" s="24" t="s">
        <v>15</v>
      </c>
      <c r="B32" s="41">
        <v>1</v>
      </c>
      <c r="C32" s="8">
        <f>C9</f>
        <v>15</v>
      </c>
      <c r="D32" s="30">
        <f t="shared" si="0"/>
        <v>6.666666666666667</v>
      </c>
      <c r="E32" s="24" t="s">
        <v>15</v>
      </c>
      <c r="F32" s="45">
        <v>0.1</v>
      </c>
      <c r="G32" s="8">
        <f>E9</f>
        <v>0.1</v>
      </c>
      <c r="H32" s="30">
        <f t="shared" si="1"/>
        <v>100</v>
      </c>
    </row>
    <row r="33" spans="1:8" ht="15.75">
      <c r="A33" s="24" t="s">
        <v>12</v>
      </c>
      <c r="B33" s="41">
        <v>1</v>
      </c>
      <c r="C33" s="8">
        <f>MIN(C12,E12)</f>
        <v>10</v>
      </c>
      <c r="D33" s="30">
        <f t="shared" si="0"/>
        <v>10</v>
      </c>
      <c r="E33" s="24" t="s">
        <v>12</v>
      </c>
      <c r="F33" s="45">
        <v>0.1</v>
      </c>
      <c r="G33" s="8">
        <f>G12</f>
        <v>0.1</v>
      </c>
      <c r="H33" s="30">
        <f t="shared" si="1"/>
        <v>100</v>
      </c>
    </row>
    <row r="34" spans="1:8" ht="15.75">
      <c r="A34" s="24" t="s">
        <v>16</v>
      </c>
      <c r="B34" s="41">
        <v>1</v>
      </c>
      <c r="C34" s="8">
        <f>MIN(C16,E16)</f>
        <v>10</v>
      </c>
      <c r="D34" s="30">
        <f t="shared" si="0"/>
        <v>10</v>
      </c>
      <c r="E34" s="24" t="s">
        <v>16</v>
      </c>
      <c r="F34" s="45">
        <v>0.1</v>
      </c>
      <c r="G34" s="8">
        <f>G16</f>
        <v>0.1</v>
      </c>
      <c r="H34" s="30">
        <f t="shared" si="1"/>
        <v>100</v>
      </c>
    </row>
    <row r="35" spans="1:8" ht="15.75">
      <c r="A35" s="24" t="s">
        <v>17</v>
      </c>
      <c r="B35" s="41">
        <v>1</v>
      </c>
      <c r="C35" s="8">
        <f>C20</f>
        <v>10</v>
      </c>
      <c r="D35" s="30">
        <f t="shared" si="0"/>
        <v>10</v>
      </c>
      <c r="E35" s="24" t="s">
        <v>17</v>
      </c>
      <c r="F35" s="45">
        <v>0.1</v>
      </c>
      <c r="G35" s="8">
        <f>MIN(E20,G20)</f>
        <v>0.1</v>
      </c>
      <c r="H35" s="30">
        <f t="shared" si="1"/>
        <v>100</v>
      </c>
    </row>
    <row r="36" spans="1:8" ht="15.75">
      <c r="A36" s="24" t="s">
        <v>18</v>
      </c>
      <c r="B36" s="43">
        <v>1</v>
      </c>
      <c r="C36" s="32">
        <f>C24</f>
        <v>15</v>
      </c>
      <c r="D36" s="31">
        <f t="shared" si="0"/>
        <v>6.666666666666667</v>
      </c>
      <c r="E36" s="24" t="s">
        <v>18</v>
      </c>
      <c r="F36" s="46">
        <v>0.1</v>
      </c>
      <c r="G36" s="32">
        <f>MIN(E24,G24)</f>
        <v>0.1</v>
      </c>
      <c r="H36" s="31">
        <f t="shared" si="1"/>
        <v>100</v>
      </c>
    </row>
  </sheetData>
  <printOptions horizontalCentered="1" verticalCentered="1"/>
  <pageMargins left="0.5" right="0.5" top="1" bottom="1" header="0" footer="0"/>
  <pageSetup horizontalDpi="300" verticalDpi="300" orientation="portrait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H1" sqref="H1"/>
    </sheetView>
  </sheetViews>
  <sheetFormatPr defaultColWidth="9.140625" defaultRowHeight="12.75"/>
  <cols>
    <col min="1" max="1" width="8.28125" style="0" customWidth="1"/>
    <col min="2" max="3" width="14.28125" style="0" customWidth="1"/>
    <col min="4" max="4" width="5.421875" style="0" customWidth="1"/>
    <col min="5" max="5" width="12.8515625" style="0" customWidth="1"/>
    <col min="6" max="6" width="16.8515625" style="0" customWidth="1"/>
    <col min="7" max="7" width="14.28125" style="0" customWidth="1"/>
  </cols>
  <sheetData>
    <row r="1" spans="1:6" s="116" customFormat="1" ht="15" customHeight="1">
      <c r="A1" s="114"/>
      <c r="B1" s="119" t="s">
        <v>47</v>
      </c>
      <c r="C1" s="119" t="s">
        <v>46</v>
      </c>
      <c r="D1" s="114"/>
      <c r="E1" s="115"/>
      <c r="F1" s="6"/>
    </row>
    <row r="2" spans="2:6" s="116" customFormat="1" ht="15" customHeight="1">
      <c r="B2" s="117"/>
      <c r="C2" s="136">
        <v>20</v>
      </c>
      <c r="E2" s="115"/>
      <c r="F2" s="6"/>
    </row>
    <row r="3" spans="2:6" ht="15" customHeight="1">
      <c r="B3" s="118">
        <v>0</v>
      </c>
      <c r="C3" s="118">
        <f>4*EXP(-C$2*B3)</f>
        <v>4</v>
      </c>
      <c r="E3" s="6"/>
      <c r="F3" s="7" t="s">
        <v>45</v>
      </c>
    </row>
    <row r="4" spans="2:6" ht="15" customHeight="1">
      <c r="B4" s="118">
        <v>0.01</v>
      </c>
      <c r="C4" s="118">
        <f>4*EXP(-C$2*B4)</f>
        <v>3.2749230123119273</v>
      </c>
      <c r="E4" s="6"/>
      <c r="F4" s="7" t="s">
        <v>44</v>
      </c>
    </row>
    <row r="5" spans="2:6" ht="15" customHeight="1">
      <c r="B5" s="118">
        <f>B4+B$4</f>
        <v>0.02</v>
      </c>
      <c r="C5" s="118">
        <f aca="true" t="shared" si="0" ref="C5:C27">4*EXP(-C$2*B5)</f>
        <v>2.6812801841425573</v>
      </c>
      <c r="E5" s="6"/>
      <c r="F5" s="6"/>
    </row>
    <row r="6" spans="2:3" ht="15" customHeight="1">
      <c r="B6" s="118">
        <f aca="true" t="shared" si="1" ref="B6:B27">B5+B$4</f>
        <v>0.03</v>
      </c>
      <c r="C6" s="118">
        <f t="shared" si="0"/>
        <v>2.1952465443761056</v>
      </c>
    </row>
    <row r="7" spans="2:3" ht="15" customHeight="1">
      <c r="B7" s="118">
        <f t="shared" si="1"/>
        <v>0.04</v>
      </c>
      <c r="C7" s="118">
        <f t="shared" si="0"/>
        <v>1.7973158564688863</v>
      </c>
    </row>
    <row r="8" spans="2:3" ht="12.75">
      <c r="B8" s="118">
        <f t="shared" si="1"/>
        <v>0.05</v>
      </c>
      <c r="C8" s="118">
        <f t="shared" si="0"/>
        <v>1.4715177646857693</v>
      </c>
    </row>
    <row r="9" spans="2:3" ht="12.75">
      <c r="B9" s="118">
        <f t="shared" si="1"/>
        <v>0.060000000000000005</v>
      </c>
      <c r="C9" s="118">
        <f t="shared" si="0"/>
        <v>1.204776847648808</v>
      </c>
    </row>
    <row r="10" spans="2:3" ht="12.75">
      <c r="B10" s="118">
        <f t="shared" si="1"/>
        <v>0.07</v>
      </c>
      <c r="C10" s="118">
        <f t="shared" si="0"/>
        <v>0.9863878557664257</v>
      </c>
    </row>
    <row r="11" spans="2:3" ht="12.75">
      <c r="B11" s="118">
        <f t="shared" si="1"/>
        <v>0.08</v>
      </c>
      <c r="C11" s="118">
        <f t="shared" si="0"/>
        <v>0.8075860719786215</v>
      </c>
    </row>
    <row r="12" spans="2:3" ht="12.75">
      <c r="B12" s="118">
        <f t="shared" si="1"/>
        <v>0.09</v>
      </c>
      <c r="C12" s="118">
        <f t="shared" si="0"/>
        <v>0.6611955528863462</v>
      </c>
    </row>
    <row r="13" spans="2:3" ht="12.75">
      <c r="B13" s="118">
        <f t="shared" si="1"/>
        <v>0.09999999999999999</v>
      </c>
      <c r="C13" s="118">
        <f t="shared" si="0"/>
        <v>0.5413411329464509</v>
      </c>
    </row>
    <row r="14" spans="2:3" ht="12.75">
      <c r="B14" s="118">
        <f t="shared" si="1"/>
        <v>0.10999999999999999</v>
      </c>
      <c r="C14" s="118">
        <f t="shared" si="0"/>
        <v>0.44321263344933565</v>
      </c>
    </row>
    <row r="15" spans="2:3" ht="12.75">
      <c r="B15" s="118">
        <f t="shared" si="1"/>
        <v>0.11999999999999998</v>
      </c>
      <c r="C15" s="118">
        <f t="shared" si="0"/>
        <v>0.3628718131576502</v>
      </c>
    </row>
    <row r="16" spans="2:3" ht="12.75">
      <c r="B16" s="118">
        <f t="shared" si="1"/>
        <v>0.12999999999999998</v>
      </c>
      <c r="C16" s="118">
        <f t="shared" si="0"/>
        <v>0.2970943128573356</v>
      </c>
    </row>
    <row r="17" spans="2:3" ht="12.75">
      <c r="B17" s="118">
        <f t="shared" si="1"/>
        <v>0.13999999999999999</v>
      </c>
      <c r="C17" s="118">
        <f t="shared" si="0"/>
        <v>0.2432402505008719</v>
      </c>
    </row>
    <row r="18" spans="2:3" ht="12.75">
      <c r="B18" s="118">
        <f t="shared" si="1"/>
        <v>0.15</v>
      </c>
      <c r="C18" s="118">
        <f t="shared" si="0"/>
        <v>0.19914827347145578</v>
      </c>
    </row>
    <row r="19" spans="2:3" ht="12.75">
      <c r="B19" s="118">
        <f t="shared" si="1"/>
        <v>0.16</v>
      </c>
      <c r="C19" s="118">
        <f t="shared" si="0"/>
        <v>0.16304881591346485</v>
      </c>
    </row>
    <row r="20" spans="2:3" ht="12.75">
      <c r="B20" s="118">
        <f t="shared" si="1"/>
        <v>0.17</v>
      </c>
      <c r="C20" s="118">
        <f t="shared" si="0"/>
        <v>0.13349307984130426</v>
      </c>
    </row>
    <row r="21" spans="2:3" ht="12.75">
      <c r="B21" s="118">
        <f t="shared" si="1"/>
        <v>0.18000000000000002</v>
      </c>
      <c r="C21" s="118">
        <f t="shared" si="0"/>
        <v>0.10929488978917018</v>
      </c>
    </row>
    <row r="22" spans="2:3" ht="12.75">
      <c r="B22" s="118">
        <f t="shared" si="1"/>
        <v>0.19000000000000003</v>
      </c>
      <c r="C22" s="118">
        <f t="shared" si="0"/>
        <v>0.08948308742466232</v>
      </c>
    </row>
    <row r="23" spans="2:3" ht="12.75">
      <c r="B23" s="118">
        <f t="shared" si="1"/>
        <v>0.20000000000000004</v>
      </c>
      <c r="C23" s="118">
        <f t="shared" si="0"/>
        <v>0.07326255555493666</v>
      </c>
    </row>
    <row r="24" spans="2:3" ht="12.75">
      <c r="B24" s="118">
        <f t="shared" si="1"/>
        <v>0.21000000000000005</v>
      </c>
      <c r="C24" s="118">
        <f t="shared" si="0"/>
        <v>0.059982307281910764</v>
      </c>
    </row>
    <row r="25" spans="2:3" ht="12.75">
      <c r="B25" s="118">
        <f t="shared" si="1"/>
        <v>0.22000000000000006</v>
      </c>
      <c r="C25" s="118">
        <f t="shared" si="0"/>
        <v>0.0491093596122737</v>
      </c>
    </row>
    <row r="26" spans="2:3" ht="12.75">
      <c r="B26" s="118">
        <f t="shared" si="1"/>
        <v>0.23000000000000007</v>
      </c>
      <c r="C26" s="118">
        <f t="shared" si="0"/>
        <v>0.04020734297853427</v>
      </c>
    </row>
    <row r="27" spans="2:3" ht="12.75">
      <c r="B27" s="118">
        <f t="shared" si="1"/>
        <v>0.24000000000000007</v>
      </c>
      <c r="C27" s="118">
        <f t="shared" si="0"/>
        <v>0.032918988196080065</v>
      </c>
    </row>
  </sheetData>
  <printOptions horizontalCentered="1" verticalCentered="1"/>
  <pageMargins left="0.5" right="0.5" top="1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 Balduz Jr</dc:creator>
  <cp:keywords/>
  <dc:description/>
  <cp:lastModifiedBy>Jose L Balduz Jr</cp:lastModifiedBy>
  <cp:lastPrinted>2008-03-24T22:55:18Z</cp:lastPrinted>
  <dcterms:created xsi:type="dcterms:W3CDTF">2006-07-05T14:50:39Z</dcterms:created>
  <dcterms:modified xsi:type="dcterms:W3CDTF">2008-03-24T22:55:20Z</dcterms:modified>
  <cp:category/>
  <cp:version/>
  <cp:contentType/>
  <cp:contentStatus/>
</cp:coreProperties>
</file>